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521" windowWidth="6000" windowHeight="11640" activeTab="0"/>
  </bookViews>
  <sheets>
    <sheet name="表1.1" sheetId="1" r:id="rId1"/>
    <sheet name="表1.2" sheetId="2" r:id="rId2"/>
    <sheet name="表1.3" sheetId="3" r:id="rId3"/>
    <sheet name="表1.4" sheetId="4" r:id="rId4"/>
    <sheet name="表1.5" sheetId="5" r:id="rId5"/>
    <sheet name="表2.1" sheetId="6" r:id="rId6"/>
    <sheet name="表2.2" sheetId="7" r:id="rId7"/>
    <sheet name="表2.3" sheetId="8" r:id="rId8"/>
    <sheet name="表2.4" sheetId="9" r:id="rId9"/>
    <sheet name="表2.6" sheetId="10" r:id="rId10"/>
    <sheet name="表3.1" sheetId="11" r:id="rId11"/>
    <sheet name="表3.2" sheetId="12" r:id="rId12"/>
    <sheet name="表3.3" sheetId="13" r:id="rId13"/>
    <sheet name="表3.4" sheetId="14" r:id="rId14"/>
    <sheet name="図3-2" sheetId="15" r:id="rId15"/>
    <sheet name="表3.5" sheetId="16" r:id="rId16"/>
    <sheet name="表3.6" sheetId="17" r:id="rId17"/>
    <sheet name="表3.7" sheetId="18" r:id="rId18"/>
    <sheet name="表4.1" sheetId="19" r:id="rId19"/>
    <sheet name="表4.2" sheetId="20" r:id="rId20"/>
    <sheet name="表4.3" sheetId="21" r:id="rId21"/>
    <sheet name="表5.1" sheetId="22" r:id="rId22"/>
    <sheet name="表6.1" sheetId="23" r:id="rId23"/>
    <sheet name="表6.2" sheetId="24" r:id="rId24"/>
    <sheet name="表6.3" sheetId="25" r:id="rId25"/>
    <sheet name="表6.4" sheetId="26" r:id="rId26"/>
    <sheet name="表6.5" sheetId="27" r:id="rId27"/>
    <sheet name="巻末付表1" sheetId="28" r:id="rId28"/>
    <sheet name="巻末付表2" sheetId="29" r:id="rId29"/>
    <sheet name="巻末付表3" sheetId="30" r:id="rId30"/>
    <sheet name="巻末付表4" sheetId="31" r:id="rId31"/>
    <sheet name="巻末付表5-6" sheetId="32" r:id="rId32"/>
  </sheets>
  <definedNames/>
  <calcPr fullCalcOnLoad="1"/>
</workbook>
</file>

<file path=xl/sharedStrings.xml><?xml version="1.0" encoding="utf-8"?>
<sst xmlns="http://schemas.openxmlformats.org/spreadsheetml/2006/main" count="408" uniqueCount="313">
  <si>
    <t>国</t>
  </si>
  <si>
    <t>表1.2　標準化された寿命</t>
  </si>
  <si>
    <t>Ｌ</t>
  </si>
  <si>
    <t>ｚ</t>
  </si>
  <si>
    <t>表2.1　スピードと停止距離</t>
  </si>
  <si>
    <t>ｘ</t>
  </si>
  <si>
    <t>（ｋｍ/ｈ）</t>
  </si>
  <si>
    <t>ｙ</t>
  </si>
  <si>
    <t>（ｍ）</t>
  </si>
  <si>
    <t>表2.2　係数の推定</t>
  </si>
  <si>
    <t>変数</t>
  </si>
  <si>
    <t>ｙ</t>
  </si>
  <si>
    <t>ｘ</t>
  </si>
  <si>
    <r>
      <t>ｘ</t>
    </r>
    <r>
      <rPr>
        <vertAlign val="superscript"/>
        <sz val="11"/>
        <rFont val="ＭＳ Ｐゴシック"/>
        <family val="3"/>
      </rPr>
      <t>2</t>
    </r>
  </si>
  <si>
    <t>ｘｙ</t>
  </si>
  <si>
    <r>
      <t>ｙ</t>
    </r>
    <r>
      <rPr>
        <vertAlign val="superscript"/>
        <sz val="11"/>
        <rFont val="ＭＳ Ｐゴシック"/>
        <family val="3"/>
      </rPr>
      <t>2</t>
    </r>
  </si>
  <si>
    <t>和</t>
  </si>
  <si>
    <t>表2.3　回帰値と残差</t>
  </si>
  <si>
    <t>ｙ</t>
  </si>
  <si>
    <t>ｘ</t>
  </si>
  <si>
    <t>回帰値</t>
  </si>
  <si>
    <t>残差</t>
  </si>
  <si>
    <r>
      <t>ｙ</t>
    </r>
    <r>
      <rPr>
        <vertAlign val="superscript"/>
        <sz val="11"/>
        <rFont val="ＭＳ Ｐゴシック"/>
        <family val="3"/>
      </rPr>
      <t>2</t>
    </r>
  </si>
  <si>
    <r>
      <t>回帰値</t>
    </r>
    <r>
      <rPr>
        <vertAlign val="superscript"/>
        <sz val="11"/>
        <rFont val="ＭＳ Ｐゴシック"/>
        <family val="3"/>
      </rPr>
      <t>2</t>
    </r>
  </si>
  <si>
    <r>
      <t>残差</t>
    </r>
    <r>
      <rPr>
        <vertAlign val="superscript"/>
        <sz val="11"/>
        <rFont val="ＭＳ Ｐゴシック"/>
        <family val="3"/>
      </rPr>
      <t>2</t>
    </r>
  </si>
  <si>
    <t>変動和</t>
  </si>
  <si>
    <t>表　2.4　京都１２市の人口とその順位</t>
  </si>
  <si>
    <t>順位</t>
  </si>
  <si>
    <t>人口（千人）</t>
  </si>
  <si>
    <t>表2.6　収益率と株価</t>
  </si>
  <si>
    <t>NTT</t>
  </si>
  <si>
    <t>NIKKEI</t>
  </si>
  <si>
    <t>表3.1</t>
  </si>
  <si>
    <t>所得および支出データ</t>
  </si>
  <si>
    <t>所得</t>
  </si>
  <si>
    <t>教育</t>
  </si>
  <si>
    <t>教養娯楽</t>
  </si>
  <si>
    <t>教育残差</t>
  </si>
  <si>
    <t>教娯残差</t>
  </si>
  <si>
    <t>所得</t>
  </si>
  <si>
    <t>教育支出</t>
  </si>
  <si>
    <t>教養娯楽</t>
  </si>
  <si>
    <t>教育残差</t>
  </si>
  <si>
    <t>娯楽残差</t>
  </si>
  <si>
    <t>表3.4　一人あたり所得と野菜支出ならびに外食支出</t>
  </si>
  <si>
    <t>年間収入(万円）</t>
  </si>
  <si>
    <t>野菜・海藻（円）</t>
  </si>
  <si>
    <t>外食（円）</t>
  </si>
  <si>
    <t>家計調査年報（平成１４年）</t>
  </si>
  <si>
    <t>収入</t>
  </si>
  <si>
    <t>野菜</t>
  </si>
  <si>
    <t>外食</t>
  </si>
  <si>
    <t>年間収入</t>
  </si>
  <si>
    <t>野菜・海藻</t>
  </si>
  <si>
    <t>表3.5　経済活動別国内総生産（実質）</t>
  </si>
  <si>
    <t>（単位：１０億円）　　http://www.esri.cao.go.jp/</t>
  </si>
  <si>
    <t>（平成７暦年基準）</t>
  </si>
  <si>
    <t>平成14暦年</t>
  </si>
  <si>
    <t xml:space="preserve">       項          目</t>
  </si>
  <si>
    <t>１．　産業</t>
  </si>
  <si>
    <t>　　　　（１）農林水産業</t>
  </si>
  <si>
    <t>　　　　（２）鉱業</t>
  </si>
  <si>
    <t>　　　　（３）製造業</t>
  </si>
  <si>
    <t>　　　　（４）建設業</t>
  </si>
  <si>
    <t>　　　　（５）電気・ガス・水道業</t>
  </si>
  <si>
    <t>　　　　（６）卸売・小売業</t>
  </si>
  <si>
    <t>　　　　（７）金融・保険業</t>
  </si>
  <si>
    <t>　　　　（８）不動産業</t>
  </si>
  <si>
    <t>　　　　（９）運輸・通信業</t>
  </si>
  <si>
    <t>　　　（１０）サービス業</t>
  </si>
  <si>
    <t>２．　政府サービス生産者</t>
  </si>
  <si>
    <t>３．　対家計民間非営利サービス生産者</t>
  </si>
  <si>
    <t>　　　小計</t>
  </si>
  <si>
    <t>　　　輸入品に課される税・関税</t>
  </si>
  <si>
    <t>　　（控除）総資本形成に係る消費税</t>
  </si>
  <si>
    <t>　　（控除）帰属利子</t>
  </si>
  <si>
    <t>　　　国内総生産（不突合を含まず）</t>
  </si>
  <si>
    <t>　　　統計上の不突合</t>
  </si>
  <si>
    <t>　　　国内総生産（不突合を含む）</t>
  </si>
  <si>
    <t>労働時間</t>
  </si>
  <si>
    <t>表3.6　製造業の生産関数</t>
  </si>
  <si>
    <t>製造業GDP</t>
  </si>
  <si>
    <t>民間資本ストック</t>
  </si>
  <si>
    <t>稼働率</t>
  </si>
  <si>
    <t>就業者</t>
  </si>
  <si>
    <t>期間は82-02年.GDPと資本ストックは95年基準の実質値で,10億円単位.</t>
  </si>
  <si>
    <t>就業者数は1000万人,労働時間は月平均を測定単位とする.</t>
  </si>
  <si>
    <t>表3.7</t>
  </si>
  <si>
    <t>ｙ</t>
  </si>
  <si>
    <t>定数</t>
  </si>
  <si>
    <t>ｘ</t>
  </si>
  <si>
    <t>ｚ</t>
  </si>
  <si>
    <t>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</si>
  <si>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</si>
  <si>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</si>
  <si>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</si>
  <si>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</si>
  <si>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</si>
  <si>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</si>
  <si>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</si>
  <si>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</si>
  <si>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</si>
  <si>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</si>
  <si>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</si>
  <si>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</si>
  <si>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</si>
  <si>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</si>
  <si>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</si>
  <si>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</si>
  <si>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福井</t>
  </si>
  <si>
    <t>新潟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</si>
  <si>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</si>
  <si>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</si>
  <si>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</si>
  <si>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</si>
  <si>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</si>
  <si>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</si>
  <si>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</si>
  <si>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</si>
  <si>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</si>
  <si>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</si>
  <si>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</si>
  <si>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</si>
  <si>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</si>
  <si>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</si>
  <si>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</si>
  <si>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</si>
  <si>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</si>
  <si>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</si>
  <si>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</si>
  <si>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</si>
  <si>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</si>
  <si>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</si>
  <si>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</si>
  <si>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</si>
  <si>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</si>
  <si>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</si>
  <si>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</si>
  <si>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</si>
  <si>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表　4.1　都道府県データ</t>
  </si>
  <si>
    <t>Y</t>
  </si>
  <si>
    <t>L</t>
  </si>
  <si>
    <t>K</t>
  </si>
  <si>
    <t>H1</t>
  </si>
  <si>
    <t>H2</t>
  </si>
  <si>
    <t>H3</t>
  </si>
  <si>
    <t>H4</t>
  </si>
  <si>
    <t>H5</t>
  </si>
  <si>
    <t>H6</t>
  </si>
  <si>
    <t>Y,K,H6は10億円，H5は１００円，Ｌは万人を単位とする．</t>
  </si>
  <si>
    <t>表4.2　リターン・モデルの標準化データ</t>
  </si>
  <si>
    <t>r</t>
  </si>
  <si>
    <t>divyield</t>
  </si>
  <si>
    <t>cfps</t>
  </si>
  <si>
    <t>bps</t>
  </si>
  <si>
    <t>nepr</t>
  </si>
  <si>
    <t>cfpr</t>
  </si>
  <si>
    <t>bpr</t>
  </si>
  <si>
    <t>log(MV)</t>
  </si>
  <si>
    <t>表4.3　マクロ輸入データの原系列</t>
  </si>
  <si>
    <t>IMR</t>
  </si>
  <si>
    <t>IM</t>
  </si>
  <si>
    <t>GDP</t>
  </si>
  <si>
    <t>GDPR</t>
  </si>
  <si>
    <t>実質値は1990年を基準とする．単位は10億円．</t>
  </si>
  <si>
    <t>表5.1　誤差項データ</t>
  </si>
  <si>
    <t>ｘ</t>
  </si>
  <si>
    <t>ｙ</t>
  </si>
  <si>
    <t>表6.1</t>
  </si>
  <si>
    <t>通勤モードのデータ</t>
  </si>
  <si>
    <t>番号</t>
  </si>
  <si>
    <t>車費用</t>
  </si>
  <si>
    <t>バス      費用</t>
  </si>
  <si>
    <t>費用差</t>
  </si>
  <si>
    <t>0-バス，1-車選択を意味する．単位は千円,車費用は，条件変数.</t>
  </si>
  <si>
    <t>TSPでは，version4の，ワークシートで保存しないと，データ</t>
  </si>
  <si>
    <t>として読み込みができない．また，TSPでは，データは縦にそろえ，</t>
  </si>
  <si>
    <t>変数名はデータの後に入れる．</t>
  </si>
  <si>
    <t>表6.2</t>
  </si>
  <si>
    <t>女性就業調査</t>
  </si>
  <si>
    <t>教育</t>
  </si>
  <si>
    <t>職歴</t>
  </si>
  <si>
    <t>子供数</t>
  </si>
  <si>
    <t>年齢</t>
  </si>
  <si>
    <t>実賃金</t>
  </si>
  <si>
    <t>教育歴は高卒後の在学年数を示す.職歴が10年を超えるケースは除いた.</t>
  </si>
  <si>
    <t>年齢も18を超える年数とした.データは縦にそろえて，読み込む．</t>
  </si>
  <si>
    <t>表6.3　チェーンストアーに関するパネルデータ</t>
  </si>
  <si>
    <t>id</t>
  </si>
  <si>
    <t>no</t>
  </si>
  <si>
    <t>year</t>
  </si>
  <si>
    <t>売上げ</t>
  </si>
  <si>
    <t>支店数</t>
  </si>
  <si>
    <t>従業員数</t>
  </si>
  <si>
    <t>_a</t>
  </si>
  <si>
    <t>_b</t>
  </si>
  <si>
    <t>_c</t>
  </si>
  <si>
    <t>_d</t>
  </si>
  <si>
    <t>_e</t>
  </si>
  <si>
    <t>_f</t>
  </si>
  <si>
    <t>識別番号</t>
  </si>
  <si>
    <t>year</t>
  </si>
  <si>
    <t>億円,Y</t>
  </si>
  <si>
    <t>K</t>
  </si>
  <si>
    <t>人，N</t>
  </si>
  <si>
    <t>一列目は，Eviews用の識別子．二列名は，TSP用の識別子．</t>
  </si>
  <si>
    <t>表6.4　GEとWSの投資データ</t>
  </si>
  <si>
    <t>GE</t>
  </si>
  <si>
    <t>WS</t>
  </si>
  <si>
    <t>Year</t>
  </si>
  <si>
    <t>NO</t>
  </si>
  <si>
    <t>I</t>
  </si>
  <si>
    <r>
      <t>F</t>
    </r>
    <r>
      <rPr>
        <vertAlign val="subscript"/>
        <sz val="12"/>
        <rFont val="Tms Rmn"/>
        <family val="1"/>
      </rPr>
      <t>-1</t>
    </r>
  </si>
  <si>
    <r>
      <t>K</t>
    </r>
    <r>
      <rPr>
        <vertAlign val="subscript"/>
        <sz val="12"/>
        <rFont val="Tms Rmn"/>
        <family val="1"/>
      </rPr>
      <t>-1</t>
    </r>
  </si>
  <si>
    <t>Iは投資額、Fは企業の100万ドル単位での市場価値、</t>
  </si>
  <si>
    <t>Kは企業の資本ストック,FとKは説明変数である。</t>
  </si>
  <si>
    <t>Theil，Principles of Econometrics,Wiley,1971.</t>
  </si>
  <si>
    <t>表　6.5</t>
  </si>
  <si>
    <t>マクロデータ</t>
  </si>
  <si>
    <t>Cons</t>
  </si>
  <si>
    <t>P</t>
  </si>
  <si>
    <t>Wp</t>
  </si>
  <si>
    <t>K1</t>
  </si>
  <si>
    <t>X</t>
  </si>
  <si>
    <t>Wg</t>
  </si>
  <si>
    <t>G</t>
  </si>
  <si>
    <t>tax</t>
  </si>
  <si>
    <t>1920-1941</t>
  </si>
  <si>
    <t>付表1　t分布表</t>
  </si>
  <si>
    <t>自由度</t>
  </si>
  <si>
    <t>p=0.1</t>
  </si>
  <si>
    <t>0.050</t>
  </si>
  <si>
    <t>0.010</t>
  </si>
  <si>
    <t>正規</t>
  </si>
  <si>
    <t>0.050</t>
  </si>
  <si>
    <t>0.010</t>
  </si>
  <si>
    <t>図の右裾の確率がpになる座標値を与える.</t>
  </si>
  <si>
    <t>自由度が無い分布は，補完法により，座標値を求める．</t>
  </si>
  <si>
    <t>付表2　標準正規分布</t>
  </si>
  <si>
    <t>右裾確率</t>
  </si>
  <si>
    <t>P</t>
  </si>
  <si>
    <t>.10</t>
  </si>
  <si>
    <t>座標値</t>
  </si>
  <si>
    <t>x</t>
  </si>
  <si>
    <t>図の右裾の確率がPになる．（東洋経済の図と，斜線の位置が逆）</t>
  </si>
  <si>
    <r>
      <t>付表3　</t>
    </r>
    <r>
      <rPr>
        <sz val="14"/>
        <rFont val="Symbol"/>
        <family val="1"/>
      </rPr>
      <t>c</t>
    </r>
    <r>
      <rPr>
        <vertAlign val="superscript"/>
        <sz val="14"/>
        <rFont val="細明朝体"/>
        <family val="3"/>
      </rPr>
      <t>2</t>
    </r>
    <r>
      <rPr>
        <sz val="14"/>
        <rFont val="細明朝体"/>
        <family val="3"/>
      </rPr>
      <t>（カイ２乗）分布表</t>
    </r>
  </si>
  <si>
    <t>自由度</t>
  </si>
  <si>
    <t>p=0.100</t>
  </si>
  <si>
    <t>0.050</t>
  </si>
  <si>
    <t>0.010</t>
  </si>
  <si>
    <t>図の右裾の確率がPになる．</t>
  </si>
  <si>
    <t>付表4　F分布表</t>
  </si>
  <si>
    <t>分子　1</t>
  </si>
  <si>
    <t>分母　4</t>
  </si>
  <si>
    <t>図の右裾の確率がPになる．上段は右裾5%、下段は1%点を与える.</t>
  </si>
  <si>
    <t>中間の自由度については，補完法により境界値を求める.</t>
  </si>
  <si>
    <t>表5　Durbin=Watson検定の1%境界値</t>
  </si>
  <si>
    <t>k=1</t>
  </si>
  <si>
    <t>k=2</t>
  </si>
  <si>
    <t>k=3</t>
  </si>
  <si>
    <t>k=4</t>
  </si>
  <si>
    <t>k=5</t>
  </si>
  <si>
    <t>k=6</t>
  </si>
  <si>
    <t>k=7</t>
  </si>
  <si>
    <t>n</t>
  </si>
  <si>
    <t>U</t>
  </si>
  <si>
    <t>nは観測個数である。kは定数項以外の説明変数の数とする。</t>
  </si>
  <si>
    <t>表6　Durbin=Watson検定の5%境界値</t>
  </si>
  <si>
    <t>N.E. Savin and Kenneth J. White ' The Durbin-Watson Test for Serial Correlation with</t>
  </si>
  <si>
    <t>Extreme Sizes or Many Regressors,' Econometrica, Nov. 1977.</t>
  </si>
  <si>
    <t>Ｇ</t>
  </si>
  <si>
    <r>
      <t>G</t>
    </r>
    <r>
      <rPr>
        <vertAlign val="superscript"/>
        <sz val="14"/>
        <rFont val="ＭＳ Ｐゴシック"/>
        <family val="3"/>
      </rPr>
      <t>2</t>
    </r>
  </si>
  <si>
    <t>Ｌ</t>
  </si>
  <si>
    <r>
      <t>Ｌ</t>
    </r>
    <r>
      <rPr>
        <vertAlign val="superscript"/>
        <sz val="14"/>
        <rFont val="ＭＳ Ｐゴシック"/>
        <family val="3"/>
      </rPr>
      <t>２</t>
    </r>
  </si>
  <si>
    <t>ＧｘＬ</t>
  </si>
  <si>
    <t>ラオス</t>
  </si>
  <si>
    <t>バングラデッシュ</t>
  </si>
  <si>
    <t>インド</t>
  </si>
  <si>
    <t>インドネシア</t>
  </si>
  <si>
    <t>ブラジル</t>
  </si>
  <si>
    <t>フィリピン</t>
  </si>
  <si>
    <t>トルコ</t>
  </si>
  <si>
    <t>タイ</t>
  </si>
  <si>
    <t>中国</t>
  </si>
  <si>
    <t>イラン</t>
  </si>
  <si>
    <t>マレーシア</t>
  </si>
  <si>
    <t>サウジアラビア</t>
  </si>
  <si>
    <t>韓国</t>
  </si>
  <si>
    <t>アメリカ</t>
  </si>
  <si>
    <t>シンガポール</t>
  </si>
  <si>
    <t>イスラエル</t>
  </si>
  <si>
    <t>香港</t>
  </si>
  <si>
    <t>日本</t>
  </si>
  <si>
    <t>G:　購買力平価（PPP）で評価された一人あたりGNI(US1000ドル単位）</t>
  </si>
  <si>
    <t>GNI（国民総所得）はGNPに海外で生じる一次所得を加算して求める．</t>
  </si>
  <si>
    <t>L:　出生時の平均余命</t>
  </si>
  <si>
    <t>出典：　『世界開発報告』</t>
  </si>
  <si>
    <t>Ｇ</t>
  </si>
  <si>
    <t>Ｌ</t>
  </si>
  <si>
    <t>株価は9083.2が初期値であるとする．</t>
  </si>
  <si>
    <t>期間1</t>
  </si>
  <si>
    <t>期間2</t>
  </si>
  <si>
    <t>ｘ</t>
  </si>
  <si>
    <t>ｚ</t>
  </si>
  <si>
    <t>（ｍ）</t>
  </si>
  <si>
    <t>（ｋｍ/ｈ）</t>
  </si>
  <si>
    <t>1000kg</t>
  </si>
  <si>
    <t>表3.2　</t>
  </si>
  <si>
    <t>相関係数行列</t>
  </si>
  <si>
    <t>分散・共分散行列</t>
  </si>
  <si>
    <t>nで割って求めている</t>
  </si>
  <si>
    <t>表3.3　標本偏分散と標本偏共分散</t>
  </si>
  <si>
    <t>n-2で割って求めている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</si>
</sst>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[Red]\(0\)"/>
    <numFmt numFmtId="180" formatCode="0.0000_ "/>
    <numFmt numFmtId="181" formatCode="0.00000_ "/>
    <numFmt numFmtId="182" formatCode="0.00000E+00"/>
    <numFmt numFmtId="183" formatCode="#,##0.0;\-#,##0.0"/>
    <numFmt numFmtId="184" formatCode="0.0_);[Red]\(0.0\)"/>
    <numFmt numFmtId="185" formatCode="0.000_);[Red]\(0.000\)"/>
    <numFmt numFmtId="186" formatCode="0.000_ "/>
    <numFmt numFmtId="187" formatCode="0.0"/>
    <numFmt numFmtId="188" formatCode=".00"/>
    <numFmt numFmtId="189" formatCode=".000"/>
    <numFmt numFmtId="190" formatCode=".0000"/>
    <numFmt numFmtId="191" formatCode=".00000"/>
    <numFmt numFmtId="192" formatCode="0.000"/>
  </numFmts>
  <fonts count="26">
    <font>
      <sz val="11"/>
      <name val="ＭＳ Ｐゴシック"/>
      <family val="0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Osaka"/>
      <family val="3"/>
    </font>
    <font>
      <sz val="12"/>
      <name val="細明朝体"/>
      <family val="3"/>
    </font>
    <font>
      <sz val="6"/>
      <name val="Osaka"/>
      <family val="3"/>
    </font>
    <font>
      <sz val="12"/>
      <name val="Tms Rmn"/>
      <family val="1"/>
    </font>
    <font>
      <vertAlign val="subscript"/>
      <sz val="12"/>
      <name val="Tms Rmn"/>
      <family val="1"/>
    </font>
    <font>
      <sz val="10"/>
      <name val="細明朝体"/>
      <family val="3"/>
    </font>
    <font>
      <sz val="14"/>
      <name val="細明朝体"/>
      <family val="3"/>
    </font>
    <font>
      <sz val="6"/>
      <name val="細明朝体"/>
      <family val="3"/>
    </font>
    <font>
      <sz val="11"/>
      <name val="細明朝体"/>
      <family val="3"/>
    </font>
    <font>
      <sz val="12"/>
      <name val="ＭＳ Ｐ明朝"/>
      <family val="1"/>
    </font>
    <font>
      <sz val="14"/>
      <name val="Symbol"/>
      <family val="1"/>
    </font>
    <font>
      <vertAlign val="superscript"/>
      <sz val="14"/>
      <name val="細明朝体"/>
      <family val="3"/>
    </font>
    <font>
      <vertAlign val="superscript"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3" fillId="0" borderId="1" xfId="0" applyNumberFormat="1" applyFont="1" applyBorder="1" applyAlignment="1">
      <alignment horizontal="center" vertical="top" wrapText="1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 horizontal="center" vertical="top" wrapText="1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178" fontId="0" fillId="0" borderId="0" xfId="0" applyNumberFormat="1" applyAlignment="1">
      <alignment/>
    </xf>
    <xf numFmtId="178" fontId="0" fillId="0" borderId="2" xfId="0" applyNumberFormat="1" applyBorder="1" applyAlignment="1">
      <alignment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0" fillId="0" borderId="7" xfId="0" applyNumberFormat="1" applyFill="1" applyBorder="1" applyAlignment="1">
      <alignment/>
    </xf>
    <xf numFmtId="180" fontId="0" fillId="0" borderId="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8" fontId="0" fillId="0" borderId="13" xfId="17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7" xfId="0" applyFill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left"/>
      <protection/>
    </xf>
    <xf numFmtId="183" fontId="0" fillId="0" borderId="0" xfId="0" applyNumberFormat="1" applyFill="1" applyBorder="1" applyAlignment="1" applyProtection="1">
      <alignment/>
      <protection/>
    </xf>
    <xf numFmtId="183" fontId="0" fillId="0" borderId="7" xfId="0" applyNumberFormat="1" applyFill="1" applyBorder="1" applyAlignment="1" applyProtection="1">
      <alignment/>
      <protection/>
    </xf>
    <xf numFmtId="183" fontId="0" fillId="0" borderId="2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184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/>
    </xf>
    <xf numFmtId="185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9" fontId="10" fillId="0" borderId="13" xfId="0" applyNumberFormat="1" applyFont="1" applyFill="1" applyBorder="1" applyAlignment="1" applyProtection="1">
      <alignment horizontal="right"/>
      <protection/>
    </xf>
    <xf numFmtId="179" fontId="10" fillId="0" borderId="13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 horizontal="right"/>
    </xf>
    <xf numFmtId="184" fontId="10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21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0" fillId="0" borderId="13" xfId="0" applyNumberFormat="1" applyBorder="1" applyAlignment="1">
      <alignment/>
    </xf>
    <xf numFmtId="0" fontId="0" fillId="0" borderId="12" xfId="0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0" borderId="7" xfId="0" applyNumberFormat="1" applyFill="1" applyBorder="1" applyAlignment="1">
      <alignment/>
    </xf>
    <xf numFmtId="186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1" fillId="0" borderId="0" xfId="22">
      <alignment/>
      <protection/>
    </xf>
    <xf numFmtId="0" fontId="11" fillId="0" borderId="0" xfId="22" applyFont="1">
      <alignment/>
      <protection/>
    </xf>
    <xf numFmtId="0" fontId="12" fillId="0" borderId="24" xfId="22" applyFont="1" applyBorder="1" applyAlignment="1">
      <alignment horizontal="right" vertical="top"/>
      <protection/>
    </xf>
    <xf numFmtId="0" fontId="12" fillId="0" borderId="24" xfId="22" applyFont="1" applyBorder="1" applyAlignment="1">
      <alignment horizontal="right" vertical="top" wrapText="1"/>
      <protection/>
    </xf>
    <xf numFmtId="0" fontId="12" fillId="0" borderId="0" xfId="22" applyFont="1">
      <alignment/>
      <protection/>
    </xf>
    <xf numFmtId="1" fontId="12" fillId="0" borderId="0" xfId="22" applyNumberFormat="1" applyFont="1">
      <alignment/>
      <protection/>
    </xf>
    <xf numFmtId="176" fontId="11" fillId="0" borderId="0" xfId="22" applyNumberFormat="1">
      <alignment/>
      <protection/>
    </xf>
    <xf numFmtId="0" fontId="12" fillId="0" borderId="7" xfId="22" applyFont="1" applyBorder="1">
      <alignment/>
      <protection/>
    </xf>
    <xf numFmtId="1" fontId="12" fillId="0" borderId="7" xfId="22" applyNumberFormat="1" applyFont="1" applyBorder="1">
      <alignment/>
      <protection/>
    </xf>
    <xf numFmtId="176" fontId="11" fillId="0" borderId="7" xfId="22" applyNumberFormat="1" applyBorder="1">
      <alignment/>
      <protection/>
    </xf>
    <xf numFmtId="0" fontId="12" fillId="0" borderId="24" xfId="22" applyFont="1" applyBorder="1">
      <alignment/>
      <protection/>
    </xf>
    <xf numFmtId="0" fontId="12" fillId="0" borderId="24" xfId="22" applyFont="1" applyBorder="1" applyAlignment="1">
      <alignment horizontal="right"/>
      <protection/>
    </xf>
    <xf numFmtId="1" fontId="12" fillId="0" borderId="24" xfId="22" applyNumberFormat="1" applyFont="1" applyBorder="1" applyAlignment="1">
      <alignment horizontal="right"/>
      <protection/>
    </xf>
    <xf numFmtId="0" fontId="12" fillId="0" borderId="24" xfId="22" applyFont="1" applyBorder="1" applyAlignment="1">
      <alignment horizontal="left"/>
      <protection/>
    </xf>
    <xf numFmtId="0" fontId="12" fillId="0" borderId="0" xfId="22" applyFont="1" applyAlignment="1">
      <alignment horizontal="left"/>
      <protection/>
    </xf>
    <xf numFmtId="187" fontId="12" fillId="0" borderId="0" xfId="22" applyNumberFormat="1" applyFont="1">
      <alignment/>
      <protection/>
    </xf>
    <xf numFmtId="0" fontId="12" fillId="0" borderId="7" xfId="22" applyFont="1" applyBorder="1" applyAlignment="1">
      <alignment horizontal="left"/>
      <protection/>
    </xf>
    <xf numFmtId="187" fontId="12" fillId="0" borderId="7" xfId="22" applyNumberFormat="1" applyFont="1" applyBorder="1">
      <alignment/>
      <protection/>
    </xf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0" xfId="22" applyFont="1" applyBorder="1" applyAlignment="1">
      <alignment horizontal="left"/>
      <protection/>
    </xf>
    <xf numFmtId="0" fontId="14" fillId="0" borderId="0" xfId="22" applyFont="1" applyBorder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0" fontId="11" fillId="0" borderId="18" xfId="22" applyBorder="1">
      <alignment/>
      <protection/>
    </xf>
    <xf numFmtId="0" fontId="14" fillId="0" borderId="18" xfId="22" applyFont="1" applyBorder="1" applyAlignment="1">
      <alignment horizontal="center"/>
      <protection/>
    </xf>
    <xf numFmtId="0" fontId="14" fillId="0" borderId="13" xfId="22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1" fontId="16" fillId="0" borderId="0" xfId="22" applyNumberFormat="1" applyFont="1" applyAlignment="1">
      <alignment horizontal="center"/>
      <protection/>
    </xf>
    <xf numFmtId="0" fontId="16" fillId="0" borderId="13" xfId="22" applyFont="1" applyBorder="1" applyAlignment="1">
      <alignment horizontal="center"/>
      <protection/>
    </xf>
    <xf numFmtId="1" fontId="16" fillId="0" borderId="13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left"/>
      <protection/>
    </xf>
    <xf numFmtId="0" fontId="0" fillId="0" borderId="24" xfId="0" applyBorder="1" applyAlignment="1">
      <alignment horizontal="right"/>
    </xf>
    <xf numFmtId="0" fontId="17" fillId="0" borderId="0" xfId="0" applyFont="1" applyAlignment="1">
      <alignment/>
    </xf>
    <xf numFmtId="0" fontId="0" fillId="0" borderId="25" xfId="0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0" fillId="0" borderId="5" xfId="0" applyBorder="1" applyAlignment="1">
      <alignment horizontal="right"/>
    </xf>
    <xf numFmtId="2" fontId="19" fillId="0" borderId="0" xfId="0" applyNumberFormat="1" applyFont="1" applyAlignment="1">
      <alignment/>
    </xf>
    <xf numFmtId="0" fontId="0" fillId="0" borderId="5" xfId="0" applyBorder="1" applyAlignment="1" quotePrefix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5" xfId="0" applyNumberFormat="1" applyBorder="1" applyAlignment="1" quotePrefix="1">
      <alignment horizontal="right"/>
    </xf>
    <xf numFmtId="2" fontId="19" fillId="0" borderId="0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0" fontId="20" fillId="0" borderId="23" xfId="0" applyFont="1" applyBorder="1" applyAlignment="1">
      <alignment horizontal="right"/>
    </xf>
    <xf numFmtId="2" fontId="19" fillId="0" borderId="1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188" fontId="0" fillId="0" borderId="18" xfId="0" applyNumberFormat="1" applyBorder="1" applyAlignment="1">
      <alignment/>
    </xf>
    <xf numFmtId="189" fontId="0" fillId="0" borderId="18" xfId="0" applyNumberFormat="1" applyBorder="1" applyAlignment="1">
      <alignment/>
    </xf>
    <xf numFmtId="190" fontId="0" fillId="0" borderId="18" xfId="0" applyNumberFormat="1" applyBorder="1" applyAlignment="1">
      <alignment/>
    </xf>
    <xf numFmtId="191" fontId="0" fillId="0" borderId="18" xfId="0" applyNumberFormat="1" applyBorder="1" applyAlignment="1">
      <alignment/>
    </xf>
    <xf numFmtId="0" fontId="0" fillId="0" borderId="13" xfId="0" applyBorder="1" applyAlignment="1">
      <alignment horizontal="center"/>
    </xf>
    <xf numFmtId="192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187" fontId="0" fillId="0" borderId="0" xfId="0" applyNumberFormat="1" applyAlignment="1">
      <alignment/>
    </xf>
    <xf numFmtId="0" fontId="0" fillId="0" borderId="0" xfId="0" applyBorder="1" applyAlignment="1" quotePrefix="1">
      <alignment horizontal="right"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horizontal="right"/>
    </xf>
    <xf numFmtId="0" fontId="0" fillId="0" borderId="13" xfId="0" applyBorder="1" applyAlignment="1" quotePrefix="1">
      <alignment horizontal="right"/>
    </xf>
    <xf numFmtId="187" fontId="0" fillId="0" borderId="13" xfId="0" applyNumberFormat="1" applyBorder="1" applyAlignment="1">
      <alignment/>
    </xf>
    <xf numFmtId="187" fontId="0" fillId="0" borderId="1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9" fontId="16" fillId="0" borderId="13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76" fontId="4" fillId="0" borderId="27" xfId="0" applyNumberFormat="1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4" fillId="0" borderId="3" xfId="0" applyNumberFormat="1" applyFont="1" applyBorder="1" applyAlignment="1">
      <alignment horizontal="right" vertical="top" wrapText="1"/>
    </xf>
    <xf numFmtId="176" fontId="4" fillId="0" borderId="1" xfId="0" applyNumberFormat="1" applyFont="1" applyFill="1" applyBorder="1" applyAlignment="1">
      <alignment horizontal="right" vertical="top" wrapText="1"/>
    </xf>
    <xf numFmtId="176" fontId="24" fillId="0" borderId="28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24" fillId="0" borderId="30" xfId="0" applyNumberFormat="1" applyFont="1" applyBorder="1" applyAlignment="1">
      <alignment/>
    </xf>
    <xf numFmtId="177" fontId="4" fillId="0" borderId="6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24" fillId="0" borderId="1" xfId="0" applyNumberFormat="1" applyFont="1" applyFill="1" applyBorder="1" applyAlignment="1">
      <alignment/>
    </xf>
    <xf numFmtId="177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24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2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184" fontId="0" fillId="0" borderId="11" xfId="21" applyNumberFormat="1" applyFont="1" applyBorder="1" applyAlignment="1">
      <alignment horizontal="right" vertical="center"/>
      <protection/>
    </xf>
    <xf numFmtId="184" fontId="0" fillId="0" borderId="11" xfId="0" applyNumberFormat="1" applyFont="1" applyBorder="1" applyAlignment="1">
      <alignment horizontal="right" vertical="center"/>
    </xf>
    <xf numFmtId="177" fontId="0" fillId="0" borderId="7" xfId="21" applyNumberFormat="1" applyBorder="1" applyAlignment="1">
      <alignment horizontal="right" vertical="center"/>
      <protection/>
    </xf>
    <xf numFmtId="177" fontId="0" fillId="0" borderId="7" xfId="0" applyNumberFormat="1" applyBorder="1" applyAlignment="1">
      <alignment horizontal="right" vertical="center"/>
    </xf>
    <xf numFmtId="0" fontId="25" fillId="0" borderId="0" xfId="0" applyFont="1" applyAlignment="1">
      <alignment/>
    </xf>
    <xf numFmtId="177" fontId="0" fillId="0" borderId="0" xfId="21" applyNumberFormat="1" applyFont="1" applyBorder="1" applyAlignment="1">
      <alignment horizontal="right" vertical="center" wrapText="1"/>
      <protection/>
    </xf>
    <xf numFmtId="177" fontId="0" fillId="0" borderId="0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k225_20030912" xfId="21"/>
    <cellStyle name="標準_図表1部6章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H26"/>
  <sheetViews>
    <sheetView tabSelected="1" workbookViewId="0" topLeftCell="A1">
      <selection activeCell="B3" sqref="B3"/>
    </sheetView>
  </sheetViews>
  <sheetFormatPr defaultColWidth="9.00390625" defaultRowHeight="13.5"/>
  <cols>
    <col min="3" max="8" width="12.375" style="0" customWidth="1"/>
  </cols>
  <sheetData>
    <row r="3" spans="3:8" ht="20.25">
      <c r="C3" s="183" t="s">
        <v>0</v>
      </c>
      <c r="D3" s="184" t="s">
        <v>270</v>
      </c>
      <c r="E3" s="185" t="s">
        <v>271</v>
      </c>
      <c r="F3" s="185" t="s">
        <v>272</v>
      </c>
      <c r="G3" s="186" t="s">
        <v>273</v>
      </c>
      <c r="H3" s="186" t="s">
        <v>274</v>
      </c>
    </row>
    <row r="4" spans="3:8" ht="17.25">
      <c r="C4" s="187" t="s">
        <v>275</v>
      </c>
      <c r="D4" s="188">
        <v>1.53</v>
      </c>
      <c r="E4" s="189">
        <f>D4^2</f>
        <v>2.3409</v>
      </c>
      <c r="F4" s="190">
        <v>54</v>
      </c>
      <c r="G4" s="191">
        <f>F4^2</f>
        <v>2916</v>
      </c>
      <c r="H4" s="191">
        <f>D4*F4</f>
        <v>82.62</v>
      </c>
    </row>
    <row r="5" spans="3:8" ht="17.25">
      <c r="C5" s="187" t="s">
        <v>276</v>
      </c>
      <c r="D5" s="188">
        <v>1.65</v>
      </c>
      <c r="E5" s="189">
        <f aca="true" t="shared" si="0" ref="E5:E21">D5^2</f>
        <v>2.7224999999999997</v>
      </c>
      <c r="F5" s="190">
        <v>61</v>
      </c>
      <c r="G5" s="192">
        <f aca="true" t="shared" si="1" ref="G5:G21">F5^2</f>
        <v>3721</v>
      </c>
      <c r="H5" s="192">
        <f aca="true" t="shared" si="2" ref="H5:H21">D5*F5</f>
        <v>100.64999999999999</v>
      </c>
    </row>
    <row r="6" spans="3:8" ht="17.25">
      <c r="C6" s="187" t="s">
        <v>277</v>
      </c>
      <c r="D6" s="188">
        <v>2.39</v>
      </c>
      <c r="E6" s="189">
        <f t="shared" si="0"/>
        <v>5.7121</v>
      </c>
      <c r="F6" s="190">
        <v>63</v>
      </c>
      <c r="G6" s="192">
        <f t="shared" si="1"/>
        <v>3969</v>
      </c>
      <c r="H6" s="192">
        <f t="shared" si="2"/>
        <v>150.57000000000002</v>
      </c>
    </row>
    <row r="7" spans="3:8" ht="17.25">
      <c r="C7" s="187" t="s">
        <v>278</v>
      </c>
      <c r="D7" s="188">
        <v>2.84</v>
      </c>
      <c r="E7" s="189">
        <f t="shared" si="0"/>
        <v>8.0656</v>
      </c>
      <c r="F7" s="190">
        <v>66</v>
      </c>
      <c r="G7" s="192">
        <f t="shared" si="1"/>
        <v>4356</v>
      </c>
      <c r="H7" s="192">
        <f t="shared" si="2"/>
        <v>187.44</v>
      </c>
    </row>
    <row r="8" spans="3:8" ht="17.25">
      <c r="C8" s="187" t="s">
        <v>279</v>
      </c>
      <c r="D8" s="188">
        <v>7.32</v>
      </c>
      <c r="E8" s="189">
        <f t="shared" si="0"/>
        <v>53.58240000000001</v>
      </c>
      <c r="F8" s="190">
        <v>67</v>
      </c>
      <c r="G8" s="192">
        <f t="shared" si="1"/>
        <v>4489</v>
      </c>
      <c r="H8" s="192">
        <f t="shared" si="2"/>
        <v>490.44</v>
      </c>
    </row>
    <row r="9" spans="3:8" ht="17.25">
      <c r="C9" s="187" t="s">
        <v>280</v>
      </c>
      <c r="D9" s="188">
        <v>4.22</v>
      </c>
      <c r="E9" s="189">
        <f t="shared" si="0"/>
        <v>17.8084</v>
      </c>
      <c r="F9" s="190">
        <v>69</v>
      </c>
      <c r="G9" s="192">
        <f t="shared" si="1"/>
        <v>4761</v>
      </c>
      <c r="H9" s="192">
        <f t="shared" si="2"/>
        <v>291.18</v>
      </c>
    </row>
    <row r="10" spans="3:8" ht="17.25">
      <c r="C10" s="187" t="s">
        <v>281</v>
      </c>
      <c r="D10" s="188">
        <v>7.03</v>
      </c>
      <c r="E10" s="189">
        <f t="shared" si="0"/>
        <v>49.4209</v>
      </c>
      <c r="F10" s="190">
        <v>69</v>
      </c>
      <c r="G10" s="192">
        <f t="shared" si="1"/>
        <v>4761</v>
      </c>
      <c r="H10" s="192">
        <f t="shared" si="2"/>
        <v>485.07</v>
      </c>
    </row>
    <row r="11" spans="3:8" ht="17.25">
      <c r="C11" s="187" t="s">
        <v>282</v>
      </c>
      <c r="D11" s="188">
        <v>6.33</v>
      </c>
      <c r="E11" s="189">
        <f t="shared" si="0"/>
        <v>40.0689</v>
      </c>
      <c r="F11" s="190">
        <v>69</v>
      </c>
      <c r="G11" s="192">
        <f t="shared" si="1"/>
        <v>4761</v>
      </c>
      <c r="H11" s="192">
        <f t="shared" si="2"/>
        <v>436.77</v>
      </c>
    </row>
    <row r="12" spans="3:8" ht="17.25">
      <c r="C12" s="187" t="s">
        <v>283</v>
      </c>
      <c r="D12" s="188">
        <v>3.94</v>
      </c>
      <c r="E12" s="189">
        <f t="shared" si="0"/>
        <v>15.5236</v>
      </c>
      <c r="F12" s="190">
        <v>70</v>
      </c>
      <c r="G12" s="192">
        <f t="shared" si="1"/>
        <v>4900</v>
      </c>
      <c r="H12" s="192">
        <f t="shared" si="2"/>
        <v>275.8</v>
      </c>
    </row>
    <row r="13" spans="3:8" ht="17.25">
      <c r="C13" s="187" t="s">
        <v>284</v>
      </c>
      <c r="D13" s="188">
        <v>5.9</v>
      </c>
      <c r="E13" s="189">
        <f t="shared" si="0"/>
        <v>34.81</v>
      </c>
      <c r="F13" s="190">
        <v>71</v>
      </c>
      <c r="G13" s="192">
        <f t="shared" si="1"/>
        <v>5041</v>
      </c>
      <c r="H13" s="192">
        <f t="shared" si="2"/>
        <v>418.90000000000003</v>
      </c>
    </row>
    <row r="14" spans="3:8" ht="17.25">
      <c r="C14" s="187" t="s">
        <v>285</v>
      </c>
      <c r="D14" s="188">
        <v>8.36</v>
      </c>
      <c r="E14" s="189">
        <f t="shared" si="0"/>
        <v>69.88959999999999</v>
      </c>
      <c r="F14" s="190">
        <v>72</v>
      </c>
      <c r="G14" s="192">
        <f t="shared" si="1"/>
        <v>5184</v>
      </c>
      <c r="H14" s="192">
        <f t="shared" si="2"/>
        <v>601.92</v>
      </c>
    </row>
    <row r="15" spans="3:8" ht="17.25">
      <c r="C15" s="187" t="s">
        <v>286</v>
      </c>
      <c r="D15" s="188">
        <v>11.05</v>
      </c>
      <c r="E15" s="189">
        <f t="shared" si="0"/>
        <v>122.10250000000002</v>
      </c>
      <c r="F15" s="190">
        <v>72</v>
      </c>
      <c r="G15" s="192">
        <f t="shared" si="1"/>
        <v>5184</v>
      </c>
      <c r="H15" s="192">
        <f t="shared" si="2"/>
        <v>795.6</v>
      </c>
    </row>
    <row r="16" spans="3:8" ht="17.25">
      <c r="C16" s="187" t="s">
        <v>287</v>
      </c>
      <c r="D16" s="188">
        <v>17.34</v>
      </c>
      <c r="E16" s="189">
        <f t="shared" si="0"/>
        <v>300.6756</v>
      </c>
      <c r="F16" s="190">
        <v>73</v>
      </c>
      <c r="G16" s="192">
        <f t="shared" si="1"/>
        <v>5329</v>
      </c>
      <c r="H16" s="192">
        <f t="shared" si="2"/>
        <v>1265.82</v>
      </c>
    </row>
    <row r="17" spans="3:8" ht="17.25">
      <c r="C17" s="187" t="s">
        <v>288</v>
      </c>
      <c r="D17" s="188">
        <v>34.26</v>
      </c>
      <c r="E17" s="189">
        <f t="shared" si="0"/>
        <v>1173.7476</v>
      </c>
      <c r="F17" s="190">
        <v>77</v>
      </c>
      <c r="G17" s="192">
        <f t="shared" si="1"/>
        <v>5929</v>
      </c>
      <c r="H17" s="192">
        <f t="shared" si="2"/>
        <v>2638.02</v>
      </c>
    </row>
    <row r="18" spans="3:8" ht="17.25">
      <c r="C18" s="187" t="s">
        <v>289</v>
      </c>
      <c r="D18" s="188">
        <v>24.97</v>
      </c>
      <c r="E18" s="189">
        <f t="shared" si="0"/>
        <v>623.5008999999999</v>
      </c>
      <c r="F18" s="190">
        <v>78</v>
      </c>
      <c r="G18" s="192">
        <f t="shared" si="1"/>
        <v>6084</v>
      </c>
      <c r="H18" s="192">
        <f t="shared" si="2"/>
        <v>1947.6599999999999</v>
      </c>
    </row>
    <row r="19" spans="3:8" ht="17.25">
      <c r="C19" s="187" t="s">
        <v>290</v>
      </c>
      <c r="D19" s="188">
        <v>19.32</v>
      </c>
      <c r="E19" s="189">
        <f t="shared" si="0"/>
        <v>373.2624</v>
      </c>
      <c r="F19" s="190">
        <v>78</v>
      </c>
      <c r="G19" s="192">
        <f t="shared" si="1"/>
        <v>6084</v>
      </c>
      <c r="H19" s="192">
        <f t="shared" si="2"/>
        <v>1506.96</v>
      </c>
    </row>
    <row r="20" spans="3:8" ht="17.25">
      <c r="C20" s="187" t="s">
        <v>291</v>
      </c>
      <c r="D20" s="188">
        <v>25.66</v>
      </c>
      <c r="E20" s="189">
        <f t="shared" si="0"/>
        <v>658.4356</v>
      </c>
      <c r="F20" s="190">
        <v>80</v>
      </c>
      <c r="G20" s="192">
        <f t="shared" si="1"/>
        <v>6400</v>
      </c>
      <c r="H20" s="192">
        <f t="shared" si="2"/>
        <v>2052.8</v>
      </c>
    </row>
    <row r="21" spans="3:8" ht="17.25">
      <c r="C21" s="193" t="s">
        <v>292</v>
      </c>
      <c r="D21" s="194">
        <v>26.46</v>
      </c>
      <c r="E21" s="189">
        <f t="shared" si="0"/>
        <v>700.1316</v>
      </c>
      <c r="F21" s="195">
        <v>81</v>
      </c>
      <c r="G21" s="196">
        <f t="shared" si="1"/>
        <v>6561</v>
      </c>
      <c r="H21" s="196">
        <f t="shared" si="2"/>
        <v>2143.26</v>
      </c>
    </row>
    <row r="22" spans="3:8" ht="17.25">
      <c r="C22" s="197" t="s">
        <v>16</v>
      </c>
      <c r="D22" s="198">
        <f>SUM(D4:D21)</f>
        <v>210.57</v>
      </c>
      <c r="E22" s="198">
        <f>SUM(E4:E21)</f>
        <v>4251.8011</v>
      </c>
      <c r="F22" s="199">
        <f>SUM(F4:F21)</f>
        <v>1270</v>
      </c>
      <c r="G22" s="199">
        <f>SUM(G4:G21)</f>
        <v>90430</v>
      </c>
      <c r="H22" s="200">
        <f>SUM(H4:H21)</f>
        <v>15871.479999999998</v>
      </c>
    </row>
    <row r="23" spans="3:8" ht="15">
      <c r="C23" s="201" t="s">
        <v>293</v>
      </c>
      <c r="D23" s="202"/>
      <c r="E23" s="202"/>
      <c r="F23" s="202"/>
      <c r="G23" s="202"/>
      <c r="H23" s="202"/>
    </row>
    <row r="24" spans="3:8" ht="15">
      <c r="C24" s="201" t="s">
        <v>294</v>
      </c>
      <c r="D24" s="202"/>
      <c r="E24" s="202"/>
      <c r="F24" s="202"/>
      <c r="G24" s="202"/>
      <c r="H24" s="202"/>
    </row>
    <row r="25" spans="3:8" ht="15">
      <c r="C25" s="201" t="s">
        <v>295</v>
      </c>
      <c r="D25" s="202"/>
      <c r="E25" s="202"/>
      <c r="F25" s="202"/>
      <c r="G25" s="202"/>
      <c r="H25" s="202"/>
    </row>
    <row r="26" spans="3:8" ht="15">
      <c r="C26" s="203" t="s">
        <v>296</v>
      </c>
      <c r="D26" s="202"/>
      <c r="E26" s="202"/>
      <c r="F26" s="202"/>
      <c r="G26" s="202"/>
      <c r="H26" s="202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30" sqref="H30"/>
    </sheetView>
  </sheetViews>
  <sheetFormatPr defaultColWidth="9.00390625" defaultRowHeight="13.5"/>
  <sheetData>
    <row r="1" spans="1:6" ht="14.25" thickBot="1">
      <c r="A1" s="24" t="s">
        <v>29</v>
      </c>
      <c r="B1" s="24"/>
      <c r="C1" s="24"/>
      <c r="D1" s="24"/>
      <c r="E1" s="24"/>
      <c r="F1" s="24"/>
    </row>
    <row r="2" spans="1:6" ht="13.5">
      <c r="A2" s="27"/>
      <c r="B2" s="27" t="s">
        <v>30</v>
      </c>
      <c r="C2" s="27" t="s">
        <v>31</v>
      </c>
      <c r="D2" s="27" t="s">
        <v>30</v>
      </c>
      <c r="E2" s="27" t="s">
        <v>31</v>
      </c>
      <c r="F2" s="24"/>
    </row>
    <row r="3" spans="1:6" ht="13.5">
      <c r="A3" s="28">
        <v>12</v>
      </c>
      <c r="B3" s="29"/>
      <c r="C3" s="29"/>
      <c r="D3" s="24">
        <v>479000</v>
      </c>
      <c r="E3" s="24">
        <v>9174</v>
      </c>
      <c r="F3" s="24"/>
    </row>
    <row r="4" spans="1:6" ht="13.5">
      <c r="A4" s="30">
        <v>1</v>
      </c>
      <c r="B4" s="31">
        <v>-0.08720118433574388</v>
      </c>
      <c r="C4" s="31">
        <v>-0.05155723292583052</v>
      </c>
      <c r="D4" s="24">
        <v>439000</v>
      </c>
      <c r="E4" s="24">
        <v>8713</v>
      </c>
      <c r="F4" s="24"/>
    </row>
    <row r="5" spans="1:6" ht="13.5">
      <c r="A5" s="30">
        <v>2</v>
      </c>
      <c r="B5" s="31">
        <v>-0.09303486596718939</v>
      </c>
      <c r="C5" s="31">
        <v>-0.024749999752878952</v>
      </c>
      <c r="D5" s="24">
        <v>400000</v>
      </c>
      <c r="E5" s="24">
        <v>8500</v>
      </c>
      <c r="F5" s="24"/>
    </row>
    <row r="6" spans="1:6" ht="13.5">
      <c r="A6" s="30">
        <v>3</v>
      </c>
      <c r="B6" s="31">
        <v>0.07927318089450788</v>
      </c>
      <c r="C6" s="31">
        <v>-0.001177163173014863</v>
      </c>
      <c r="D6" s="24">
        <v>433000</v>
      </c>
      <c r="E6" s="24">
        <v>8490</v>
      </c>
      <c r="F6" s="24"/>
    </row>
    <row r="7" spans="1:6" ht="13.5">
      <c r="A7" s="30">
        <v>4</v>
      </c>
      <c r="B7" s="31">
        <v>-0.054580568304136386</v>
      </c>
      <c r="C7" s="31">
        <v>-0.06119899168222639</v>
      </c>
      <c r="D7" s="24">
        <v>410000</v>
      </c>
      <c r="E7" s="24">
        <v>7986</v>
      </c>
      <c r="F7" s="24"/>
    </row>
    <row r="8" spans="1:6" ht="13.5">
      <c r="A8" s="30">
        <v>5</v>
      </c>
      <c r="B8" s="31">
        <v>0.014528100562909808</v>
      </c>
      <c r="C8" s="31">
        <v>-0.015521795631650641</v>
      </c>
      <c r="D8" s="24">
        <v>416000</v>
      </c>
      <c r="E8" s="24">
        <v>7863</v>
      </c>
      <c r="F8" s="24"/>
    </row>
    <row r="9" spans="1:6" ht="13.5">
      <c r="A9" s="30">
        <v>6</v>
      </c>
      <c r="B9" s="31">
        <v>0.04695698308777108</v>
      </c>
      <c r="C9" s="31">
        <v>0.08341213117450205</v>
      </c>
      <c r="D9" s="24">
        <v>436000</v>
      </c>
      <c r="E9" s="24">
        <v>8547</v>
      </c>
      <c r="F9" s="24"/>
    </row>
    <row r="10" spans="1:6" ht="13.5">
      <c r="A10" s="30">
        <v>7</v>
      </c>
      <c r="B10" s="31">
        <v>0.09614386055290235</v>
      </c>
      <c r="C10" s="31">
        <v>0.08206566214567101</v>
      </c>
      <c r="D10" s="24">
        <v>480000</v>
      </c>
      <c r="E10" s="24">
        <v>9278</v>
      </c>
      <c r="F10" s="24"/>
    </row>
    <row r="11" spans="1:6" ht="13.5">
      <c r="A11" s="30">
        <v>8</v>
      </c>
      <c r="B11" s="31">
        <v>0.03278982282299097</v>
      </c>
      <c r="C11" s="31">
        <v>0.03526226951159547</v>
      </c>
      <c r="D11" s="24">
        <v>496000</v>
      </c>
      <c r="E11" s="24">
        <v>9611</v>
      </c>
      <c r="F11" s="24"/>
    </row>
    <row r="12" spans="1:6" ht="13.5">
      <c r="A12" s="30">
        <v>9</v>
      </c>
      <c r="B12" s="31">
        <v>0.07381991223526739</v>
      </c>
      <c r="C12" s="31">
        <v>0.10452778947251459</v>
      </c>
      <c r="D12" s="24">
        <v>534000</v>
      </c>
      <c r="E12" s="24">
        <v>10670</v>
      </c>
      <c r="F12" s="24"/>
    </row>
    <row r="13" spans="1:6" ht="13.5">
      <c r="A13" s="30">
        <v>10</v>
      </c>
      <c r="B13" s="31">
        <v>-0.06179571926846568</v>
      </c>
      <c r="C13" s="31">
        <v>-0.029387308044047294</v>
      </c>
      <c r="D13" s="24">
        <v>502000</v>
      </c>
      <c r="E13" s="24">
        <v>10361</v>
      </c>
      <c r="F13" s="24"/>
    </row>
    <row r="14" spans="1:6" ht="13.5">
      <c r="A14" s="30">
        <v>11</v>
      </c>
      <c r="B14" s="31">
        <v>-0.02419472858705688</v>
      </c>
      <c r="C14" s="31">
        <v>0.0458397867884657</v>
      </c>
      <c r="D14" s="24">
        <v>490000</v>
      </c>
      <c r="E14" s="24">
        <v>10847</v>
      </c>
      <c r="F14" s="24"/>
    </row>
    <row r="15" spans="1:6" ht="13.5">
      <c r="A15" s="32">
        <v>12</v>
      </c>
      <c r="B15" s="33">
        <v>0.09159270340419243</v>
      </c>
      <c r="C15" s="33">
        <v>-0.04179431796932237</v>
      </c>
      <c r="D15" s="26">
        <v>537000</v>
      </c>
      <c r="E15" s="26">
        <v>10403</v>
      </c>
      <c r="F15" s="24"/>
    </row>
    <row r="16" spans="1:6" ht="13.5">
      <c r="A16" s="24"/>
      <c r="B16" s="24"/>
      <c r="C16" s="24"/>
      <c r="D16" s="24"/>
      <c r="E16" s="24"/>
      <c r="F16" s="24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E7" sqref="E7"/>
    </sheetView>
  </sheetViews>
  <sheetFormatPr defaultColWidth="9.00390625" defaultRowHeight="13.5"/>
  <sheetData>
    <row r="3" spans="1:5" ht="14.25" thickBot="1">
      <c r="A3" s="34" t="s">
        <v>32</v>
      </c>
      <c r="B3" s="34" t="s">
        <v>33</v>
      </c>
      <c r="C3" s="34"/>
      <c r="D3" s="34"/>
      <c r="E3" s="34"/>
    </row>
    <row r="4" spans="1:5" ht="13.5">
      <c r="A4" s="35" t="s">
        <v>34</v>
      </c>
      <c r="B4" s="35" t="s">
        <v>35</v>
      </c>
      <c r="C4" s="35" t="s">
        <v>36</v>
      </c>
      <c r="D4" s="36" t="s">
        <v>37</v>
      </c>
      <c r="E4" s="36" t="s">
        <v>38</v>
      </c>
    </row>
    <row r="5" spans="1:5" ht="13.5">
      <c r="A5" s="37">
        <v>198005</v>
      </c>
      <c r="B5" s="37">
        <v>2854</v>
      </c>
      <c r="C5" s="37">
        <v>17662</v>
      </c>
      <c r="D5" s="38">
        <v>-247.0481859477186</v>
      </c>
      <c r="E5" s="38">
        <v>-478.1685693484542</v>
      </c>
    </row>
    <row r="6" spans="1:5" ht="13.5">
      <c r="A6" s="37">
        <v>254020</v>
      </c>
      <c r="B6" s="37">
        <v>5880</v>
      </c>
      <c r="C6" s="37">
        <v>24208</v>
      </c>
      <c r="D6" s="38">
        <v>-2111.5772650770305</v>
      </c>
      <c r="E6" s="38">
        <v>-651.5715365417782</v>
      </c>
    </row>
    <row r="7" spans="1:5" ht="13.5">
      <c r="A7" s="37">
        <v>290237</v>
      </c>
      <c r="B7" s="37">
        <v>11995</v>
      </c>
      <c r="C7" s="37">
        <v>30538</v>
      </c>
      <c r="D7" s="38">
        <v>841.4073522785693</v>
      </c>
      <c r="E7" s="38">
        <v>1333.9382864906147</v>
      </c>
    </row>
    <row r="8" spans="1:5" ht="13.5">
      <c r="A8" s="37">
        <v>348839</v>
      </c>
      <c r="B8" s="37">
        <v>19605</v>
      </c>
      <c r="C8" s="37">
        <v>36568</v>
      </c>
      <c r="D8" s="38">
        <v>3335.0137952824807</v>
      </c>
      <c r="E8" s="38">
        <v>334.20602399908967</v>
      </c>
    </row>
    <row r="9" spans="1:5" ht="14.25" thickBot="1">
      <c r="A9" s="39">
        <v>452356</v>
      </c>
      <c r="B9" s="39">
        <v>23490</v>
      </c>
      <c r="C9" s="39">
        <v>48113</v>
      </c>
      <c r="D9" s="40">
        <v>-1817.7956965362937</v>
      </c>
      <c r="E9" s="40">
        <v>-538.4042045995157</v>
      </c>
    </row>
    <row r="10" spans="1:5" ht="13.5">
      <c r="A10" s="34"/>
      <c r="B10" s="34"/>
      <c r="C10" s="34"/>
      <c r="D10" s="34"/>
      <c r="E10" s="34"/>
    </row>
    <row r="12" ht="13.5">
      <c r="F12" s="34"/>
    </row>
    <row r="13" ht="13.5">
      <c r="F13" s="34"/>
    </row>
    <row r="14" ht="13.5">
      <c r="F14" s="34"/>
    </row>
    <row r="15" ht="13.5">
      <c r="F15" s="34"/>
    </row>
    <row r="16" ht="13.5">
      <c r="F16" s="34"/>
    </row>
    <row r="17" ht="13.5">
      <c r="F17" s="34"/>
    </row>
    <row r="18" ht="13.5">
      <c r="F18" s="34"/>
    </row>
    <row r="19" ht="13.5">
      <c r="F19" s="34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G16"/>
  <sheetViews>
    <sheetView workbookViewId="0" topLeftCell="A1">
      <selection activeCell="G15" sqref="G15"/>
    </sheetView>
  </sheetViews>
  <sheetFormatPr defaultColWidth="9.00390625" defaultRowHeight="13.5"/>
  <cols>
    <col min="5" max="7" width="12.50390625" style="0" customWidth="1"/>
  </cols>
  <sheetData>
    <row r="11" spans="1:5" ht="14.25" thickBot="1">
      <c r="A11" t="s">
        <v>307</v>
      </c>
      <c r="B11" t="s">
        <v>308</v>
      </c>
      <c r="E11" t="s">
        <v>309</v>
      </c>
    </row>
    <row r="12" spans="1:7" ht="13.5">
      <c r="A12" s="36"/>
      <c r="B12" s="36" t="s">
        <v>39</v>
      </c>
      <c r="C12" s="36" t="s">
        <v>40</v>
      </c>
      <c r="D12" s="41" t="s">
        <v>41</v>
      </c>
      <c r="E12" s="42" t="s">
        <v>39</v>
      </c>
      <c r="F12" s="36" t="s">
        <v>40</v>
      </c>
      <c r="G12" s="36" t="s">
        <v>41</v>
      </c>
    </row>
    <row r="13" spans="1:7" ht="13.5">
      <c r="A13" s="43" t="s">
        <v>39</v>
      </c>
      <c r="B13" s="44">
        <v>1</v>
      </c>
      <c r="C13" s="44">
        <v>0.9675712574679847</v>
      </c>
      <c r="D13" s="45">
        <v>0.9974070996012656</v>
      </c>
      <c r="E13" s="46">
        <v>7566470616.24</v>
      </c>
      <c r="F13" s="47"/>
      <c r="G13" s="47"/>
    </row>
    <row r="14" spans="1:7" ht="13.5">
      <c r="A14" s="48" t="s">
        <v>40</v>
      </c>
      <c r="B14" s="44">
        <v>0.9675712574679847</v>
      </c>
      <c r="C14" s="44">
        <v>1</v>
      </c>
      <c r="D14" s="44">
        <v>0.9765334836711042</v>
      </c>
      <c r="E14" s="46">
        <v>660609561.28</v>
      </c>
      <c r="F14" s="47">
        <v>61607054.16</v>
      </c>
      <c r="G14" s="47"/>
    </row>
    <row r="15" spans="1:7" ht="14.25" thickBot="1">
      <c r="A15" s="49" t="s">
        <v>41</v>
      </c>
      <c r="B15" s="50">
        <v>0.9974070996012656</v>
      </c>
      <c r="C15" s="50">
        <v>0.9765334836711042</v>
      </c>
      <c r="D15" s="50">
        <v>1</v>
      </c>
      <c r="E15" s="51">
        <v>907652684.28</v>
      </c>
      <c r="F15" s="52">
        <v>80186808.16</v>
      </c>
      <c r="G15" s="52">
        <v>109446312.16</v>
      </c>
    </row>
    <row r="16" ht="13.5">
      <c r="E16" t="s">
        <v>310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3:E7"/>
  <sheetViews>
    <sheetView workbookViewId="0" topLeftCell="A1">
      <selection activeCell="F20" sqref="F20"/>
    </sheetView>
  </sheetViews>
  <sheetFormatPr defaultColWidth="9.00390625" defaultRowHeight="13.5"/>
  <sheetData>
    <row r="3" ht="14.25" thickBot="1">
      <c r="C3" t="s">
        <v>311</v>
      </c>
    </row>
    <row r="4" spans="3:5" ht="13.5">
      <c r="C4" s="53"/>
      <c r="D4" s="53" t="s">
        <v>42</v>
      </c>
      <c r="E4" s="53" t="s">
        <v>43</v>
      </c>
    </row>
    <row r="5" spans="3:5" ht="13.5">
      <c r="C5" s="48" t="s">
        <v>42</v>
      </c>
      <c r="D5" s="54">
        <v>6551485.298036336</v>
      </c>
      <c r="E5" s="54"/>
    </row>
    <row r="6" spans="3:5" ht="14.25" thickBot="1">
      <c r="C6" s="49" t="s">
        <v>43</v>
      </c>
      <c r="D6" s="55">
        <v>1569883.449709425</v>
      </c>
      <c r="E6" s="55">
        <v>944718.2513724653</v>
      </c>
    </row>
    <row r="7" ht="13.5">
      <c r="C7" t="s">
        <v>312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C37" sqref="C37"/>
    </sheetView>
  </sheetViews>
  <sheetFormatPr defaultColWidth="9.00390625" defaultRowHeight="13.5"/>
  <sheetData>
    <row r="2" spans="1:11" ht="14.25" thickBo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56" t="s">
        <v>45</v>
      </c>
      <c r="B3" s="57">
        <v>89.28571428571429</v>
      </c>
      <c r="C3" s="57">
        <v>124.52830188679246</v>
      </c>
      <c r="D3" s="57">
        <v>144.76534296028882</v>
      </c>
      <c r="E3" s="57">
        <v>153.92156862745097</v>
      </c>
      <c r="F3" s="57">
        <v>171.92429022082018</v>
      </c>
      <c r="G3" s="57">
        <v>182.6086956521739</v>
      </c>
      <c r="H3" s="57">
        <v>211.3372093023256</v>
      </c>
      <c r="I3" s="57">
        <v>238.7640449438202</v>
      </c>
      <c r="J3" s="57">
        <v>287.3949579831933</v>
      </c>
      <c r="K3" s="57">
        <v>427.56756756756755</v>
      </c>
    </row>
    <row r="4" spans="1:11" ht="13.5">
      <c r="A4" s="29" t="s">
        <v>46</v>
      </c>
      <c r="B4" s="58">
        <v>2783.7301587301586</v>
      </c>
      <c r="C4" s="58">
        <v>2964.1509433962265</v>
      </c>
      <c r="D4" s="58">
        <v>2904.3321299638988</v>
      </c>
      <c r="E4" s="58">
        <v>2578.4313725490197</v>
      </c>
      <c r="F4" s="58">
        <v>2556.466876971609</v>
      </c>
      <c r="G4" s="58">
        <v>2467.246376811594</v>
      </c>
      <c r="H4" s="58">
        <v>2658.139534883721</v>
      </c>
      <c r="I4" s="58">
        <v>2682.584269662921</v>
      </c>
      <c r="J4" s="58">
        <v>2903.921568627451</v>
      </c>
      <c r="K4" s="58">
        <v>3041.8918918918916</v>
      </c>
    </row>
    <row r="5" spans="1:11" ht="13.5">
      <c r="A5" s="26" t="s">
        <v>47</v>
      </c>
      <c r="B5" s="59">
        <v>2053.1746031746034</v>
      </c>
      <c r="C5" s="59">
        <v>2501.509433962264</v>
      </c>
      <c r="D5" s="59">
        <v>2829.6028880866425</v>
      </c>
      <c r="E5" s="59">
        <v>3064.705882352941</v>
      </c>
      <c r="F5" s="59">
        <v>3590.851735015773</v>
      </c>
      <c r="G5" s="59">
        <v>3722.028985507246</v>
      </c>
      <c r="H5" s="59">
        <v>3996.5116279069766</v>
      </c>
      <c r="I5" s="59">
        <v>4300.842696629214</v>
      </c>
      <c r="J5" s="59">
        <v>4675.350140056023</v>
      </c>
      <c r="K5" s="59">
        <v>5698.918918918918</v>
      </c>
    </row>
    <row r="6" spans="1:11" ht="13.5">
      <c r="A6" s="29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4.2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3.5">
      <c r="A8" s="36"/>
      <c r="B8" s="36" t="s">
        <v>49</v>
      </c>
      <c r="C8" s="36" t="s">
        <v>50</v>
      </c>
      <c r="D8" s="36" t="s">
        <v>51</v>
      </c>
      <c r="E8" s="24"/>
      <c r="F8" s="24"/>
      <c r="G8" s="24"/>
      <c r="H8" s="24"/>
      <c r="I8" s="24"/>
      <c r="J8" s="24"/>
      <c r="K8" s="24"/>
    </row>
    <row r="9" spans="1:11" ht="13.5">
      <c r="A9" s="60" t="s">
        <v>52</v>
      </c>
      <c r="B9" s="60">
        <v>1</v>
      </c>
      <c r="C9" s="60"/>
      <c r="D9" s="60"/>
      <c r="E9" s="24"/>
      <c r="F9" s="24"/>
      <c r="G9" s="24"/>
      <c r="H9" s="24"/>
      <c r="I9" s="24"/>
      <c r="J9" s="24"/>
      <c r="K9" s="24"/>
    </row>
    <row r="10" spans="1:11" ht="13.5">
      <c r="A10" s="60" t="s">
        <v>53</v>
      </c>
      <c r="B10" s="60">
        <v>0.3877741777543545</v>
      </c>
      <c r="C10" s="60">
        <v>1</v>
      </c>
      <c r="D10" s="60"/>
      <c r="E10" s="24"/>
      <c r="F10" s="24"/>
      <c r="G10" s="24"/>
      <c r="H10" s="24"/>
      <c r="I10" s="24"/>
      <c r="J10" s="24"/>
      <c r="K10" s="24"/>
    </row>
    <row r="11" spans="1:11" ht="14.25" thickBot="1">
      <c r="A11" s="61" t="s">
        <v>51</v>
      </c>
      <c r="B11" s="61">
        <v>0.9658334366520371</v>
      </c>
      <c r="C11" s="61">
        <v>0.1814430313226961</v>
      </c>
      <c r="D11" s="61">
        <v>1</v>
      </c>
      <c r="E11" s="24"/>
      <c r="F11" s="24"/>
      <c r="G11" s="24"/>
      <c r="H11" s="24"/>
      <c r="I11" s="24"/>
      <c r="J11" s="24"/>
      <c r="K11" s="24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D5:F13"/>
  <sheetViews>
    <sheetView workbookViewId="0" topLeftCell="A1">
      <selection activeCell="D31" sqref="D31"/>
    </sheetView>
  </sheetViews>
  <sheetFormatPr defaultColWidth="9.00390625" defaultRowHeight="13.5"/>
  <sheetData>
    <row r="4" ht="14.25" thickBot="1"/>
    <row r="5" spans="4:6" ht="14.25" thickTop="1">
      <c r="D5" s="140" t="s">
        <v>88</v>
      </c>
      <c r="E5" s="140" t="s">
        <v>302</v>
      </c>
      <c r="F5" s="140" t="s">
        <v>303</v>
      </c>
    </row>
    <row r="6" spans="4:6" ht="13.5">
      <c r="D6" s="17">
        <v>5.3</v>
      </c>
      <c r="E6">
        <v>45</v>
      </c>
      <c r="F6">
        <v>0.8</v>
      </c>
    </row>
    <row r="7" spans="4:6" ht="13.5">
      <c r="D7" s="17">
        <v>7.5</v>
      </c>
      <c r="E7">
        <v>50</v>
      </c>
      <c r="F7">
        <v>0.9</v>
      </c>
    </row>
    <row r="8" spans="4:6" ht="13.5">
      <c r="D8" s="17">
        <v>5.9</v>
      </c>
      <c r="E8">
        <v>55</v>
      </c>
      <c r="F8">
        <v>0.65</v>
      </c>
    </row>
    <row r="9" spans="4:6" ht="13.5">
      <c r="D9" s="17">
        <v>9.2</v>
      </c>
      <c r="E9">
        <v>60</v>
      </c>
      <c r="F9">
        <v>1.3</v>
      </c>
    </row>
    <row r="10" spans="4:6" ht="13.5">
      <c r="D10" s="17">
        <v>8.8</v>
      </c>
      <c r="E10">
        <v>65</v>
      </c>
      <c r="F10">
        <v>1.2</v>
      </c>
    </row>
    <row r="11" spans="4:6" ht="13.5">
      <c r="D11" s="17">
        <v>7.5</v>
      </c>
      <c r="E11">
        <v>70</v>
      </c>
      <c r="F11">
        <v>0.95</v>
      </c>
    </row>
    <row r="12" spans="4:6" ht="13.5">
      <c r="D12" s="17">
        <v>12</v>
      </c>
      <c r="E12">
        <v>75</v>
      </c>
      <c r="F12">
        <v>1.2</v>
      </c>
    </row>
    <row r="13" spans="4:6" ht="13.5">
      <c r="D13" s="18" t="s">
        <v>304</v>
      </c>
      <c r="E13" s="18" t="s">
        <v>305</v>
      </c>
      <c r="F13" s="18" t="s">
        <v>306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">
      <selection activeCell="D4" sqref="D3:D4"/>
    </sheetView>
  </sheetViews>
  <sheetFormatPr defaultColWidth="9.00390625" defaultRowHeight="13.5"/>
  <cols>
    <col min="1" max="1" width="43.50390625" style="0" customWidth="1"/>
    <col min="2" max="2" width="31.875" style="0" customWidth="1"/>
  </cols>
  <sheetData>
    <row r="2" spans="1:2" ht="13.5">
      <c r="A2" s="62" t="s">
        <v>54</v>
      </c>
      <c r="B2" s="24"/>
    </row>
    <row r="3" spans="1:2" ht="13.5">
      <c r="A3" s="24"/>
      <c r="B3" s="24"/>
    </row>
    <row r="4" spans="1:2" ht="13.5">
      <c r="A4" s="63" t="s">
        <v>55</v>
      </c>
      <c r="B4" s="24"/>
    </row>
    <row r="5" spans="1:2" ht="13.5">
      <c r="A5" s="64" t="s">
        <v>56</v>
      </c>
      <c r="B5" s="65" t="s">
        <v>57</v>
      </c>
    </row>
    <row r="6" spans="1:2" ht="13.5">
      <c r="A6" s="66" t="s">
        <v>58</v>
      </c>
      <c r="B6" s="67">
        <v>2002</v>
      </c>
    </row>
    <row r="7" spans="1:2" ht="13.5">
      <c r="A7" s="68" t="s">
        <v>59</v>
      </c>
      <c r="B7" s="69">
        <v>501639</v>
      </c>
    </row>
    <row r="8" spans="1:2" ht="13.5">
      <c r="A8" s="68" t="s">
        <v>60</v>
      </c>
      <c r="B8" s="69">
        <v>8193.1</v>
      </c>
    </row>
    <row r="9" spans="1:2" ht="13.5">
      <c r="A9" s="68" t="s">
        <v>61</v>
      </c>
      <c r="B9" s="69">
        <v>971</v>
      </c>
    </row>
    <row r="10" spans="1:2" ht="13.5">
      <c r="A10" s="68" t="s">
        <v>62</v>
      </c>
      <c r="B10" s="69">
        <v>119993.2</v>
      </c>
    </row>
    <row r="11" spans="1:2" ht="13.5">
      <c r="A11" s="68" t="s">
        <v>63</v>
      </c>
      <c r="B11" s="69">
        <v>35300</v>
      </c>
    </row>
    <row r="12" spans="1:2" ht="13.5">
      <c r="A12" s="68" t="s">
        <v>64</v>
      </c>
      <c r="B12" s="69">
        <v>15941.3</v>
      </c>
    </row>
    <row r="13" spans="1:2" ht="13.5">
      <c r="A13" s="68" t="s">
        <v>65</v>
      </c>
      <c r="B13" s="69">
        <v>74101.6</v>
      </c>
    </row>
    <row r="14" spans="1:2" ht="13.5">
      <c r="A14" s="68" t="s">
        <v>66</v>
      </c>
      <c r="B14" s="69">
        <v>35693.7</v>
      </c>
    </row>
    <row r="15" spans="1:2" ht="13.5">
      <c r="A15" s="68" t="s">
        <v>67</v>
      </c>
      <c r="B15" s="69">
        <v>66567.2</v>
      </c>
    </row>
    <row r="16" spans="1:2" ht="13.5">
      <c r="A16" s="68" t="s">
        <v>68</v>
      </c>
      <c r="B16" s="69">
        <v>39120.3</v>
      </c>
    </row>
    <row r="17" spans="1:2" ht="13.5">
      <c r="A17" s="68" t="s">
        <v>69</v>
      </c>
      <c r="B17" s="69">
        <v>105757.5</v>
      </c>
    </row>
    <row r="18" spans="1:2" ht="13.5">
      <c r="A18" s="68" t="s">
        <v>70</v>
      </c>
      <c r="B18" s="69">
        <v>46877.5</v>
      </c>
    </row>
    <row r="19" spans="1:2" ht="13.5">
      <c r="A19" s="68" t="s">
        <v>71</v>
      </c>
      <c r="B19" s="69">
        <v>9773.8</v>
      </c>
    </row>
    <row r="20" spans="1:2" ht="13.5">
      <c r="A20" s="66" t="s">
        <v>72</v>
      </c>
      <c r="B20" s="70">
        <v>558290.3</v>
      </c>
    </row>
    <row r="21" spans="1:2" ht="13.5">
      <c r="A21" s="68" t="s">
        <v>73</v>
      </c>
      <c r="B21" s="69">
        <v>2651.1</v>
      </c>
    </row>
    <row r="22" spans="1:2" ht="13.5">
      <c r="A22" s="68" t="s">
        <v>74</v>
      </c>
      <c r="B22" s="69">
        <v>2053.1</v>
      </c>
    </row>
    <row r="23" spans="1:2" ht="13.5">
      <c r="A23" s="66" t="s">
        <v>75</v>
      </c>
      <c r="B23" s="70">
        <v>29045.7</v>
      </c>
    </row>
    <row r="24" spans="1:2" ht="13.5">
      <c r="A24" s="68" t="s">
        <v>76</v>
      </c>
      <c r="B24" s="69">
        <v>529842.6</v>
      </c>
    </row>
    <row r="25" spans="1:2" ht="13.5">
      <c r="A25" s="66" t="s">
        <v>77</v>
      </c>
      <c r="B25" s="70">
        <v>3119.3</v>
      </c>
    </row>
    <row r="26" spans="1:2" ht="13.5">
      <c r="A26" s="66" t="s">
        <v>78</v>
      </c>
      <c r="B26" s="71">
        <v>532961.9</v>
      </c>
    </row>
    <row r="27" spans="1:2" ht="13.5">
      <c r="A27" s="72"/>
      <c r="B27" s="24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29"/>
  <sheetViews>
    <sheetView workbookViewId="0" topLeftCell="A1">
      <selection activeCell="B40" sqref="B40"/>
    </sheetView>
  </sheetViews>
  <sheetFormatPr defaultColWidth="9.00390625" defaultRowHeight="13.5"/>
  <sheetData>
    <row r="3" ht="18" thickBot="1">
      <c r="A3" s="73" t="s">
        <v>80</v>
      </c>
    </row>
    <row r="4" spans="1:5" ht="15" thickBot="1" thickTop="1">
      <c r="A4" s="74" t="s">
        <v>81</v>
      </c>
      <c r="B4" s="75" t="s">
        <v>82</v>
      </c>
      <c r="C4" s="74" t="s">
        <v>83</v>
      </c>
      <c r="D4" s="74" t="s">
        <v>84</v>
      </c>
      <c r="E4" s="74" t="s">
        <v>79</v>
      </c>
    </row>
    <row r="5" spans="1:5" ht="13.5">
      <c r="A5" s="76">
        <v>68920.83831341483</v>
      </c>
      <c r="B5" s="77">
        <v>145910.060236738</v>
      </c>
      <c r="C5" s="78">
        <v>1.1042167597765364</v>
      </c>
      <c r="D5" s="78">
        <v>1.367</v>
      </c>
      <c r="E5" s="79">
        <v>178.2551077788191</v>
      </c>
    </row>
    <row r="6" spans="1:5" ht="13.5">
      <c r="A6" s="76">
        <v>72010.30883583336</v>
      </c>
      <c r="B6" s="77">
        <v>154206.42909342755</v>
      </c>
      <c r="C6" s="78">
        <v>1.0528312849162011</v>
      </c>
      <c r="D6" s="78">
        <v>1.385</v>
      </c>
      <c r="E6" s="79">
        <v>177.59306466729146</v>
      </c>
    </row>
    <row r="7" spans="1:5" ht="13.5">
      <c r="A7" s="76">
        <v>75122.6457345348</v>
      </c>
      <c r="B7" s="77">
        <v>162465.9701664117</v>
      </c>
      <c r="C7" s="78">
        <v>1.022</v>
      </c>
      <c r="D7" s="78">
        <v>1.38</v>
      </c>
      <c r="E7" s="79">
        <v>176.93102155576383</v>
      </c>
    </row>
    <row r="8" spans="1:5" ht="13.5">
      <c r="A8" s="76">
        <v>77606.43614370367</v>
      </c>
      <c r="B8" s="77">
        <v>170362.89921522062</v>
      </c>
      <c r="C8" s="78">
        <v>1.036</v>
      </c>
      <c r="D8" s="78">
        <v>1.406</v>
      </c>
      <c r="E8" s="79">
        <v>177.9240862230553</v>
      </c>
    </row>
    <row r="9" spans="1:5" ht="13.5">
      <c r="A9" s="76">
        <v>83305.64805034529</v>
      </c>
      <c r="B9" s="77">
        <v>180195.81628930705</v>
      </c>
      <c r="C9" s="78">
        <v>1.0959999999999999</v>
      </c>
      <c r="D9" s="78">
        <v>1.438</v>
      </c>
      <c r="E9" s="79">
        <v>180.40674789128394</v>
      </c>
    </row>
    <row r="10" spans="1:5" ht="13.5">
      <c r="A10" s="76">
        <v>88972.60535304314</v>
      </c>
      <c r="B10" s="77">
        <v>192709.97813255354</v>
      </c>
      <c r="C10" s="78">
        <v>1.0979999999999999</v>
      </c>
      <c r="D10" s="78">
        <v>1.453</v>
      </c>
      <c r="E10" s="79">
        <v>179.24817244611057</v>
      </c>
    </row>
    <row r="11" spans="1:5" ht="13.5">
      <c r="A11" s="76">
        <v>87589.18958792729</v>
      </c>
      <c r="B11" s="77">
        <v>203003.04015249634</v>
      </c>
      <c r="C11" s="78">
        <v>1.048</v>
      </c>
      <c r="D11" s="78">
        <v>1.444</v>
      </c>
      <c r="E11" s="79">
        <v>177.7585754451734</v>
      </c>
    </row>
    <row r="12" spans="1:5" ht="13.5">
      <c r="A12" s="76">
        <v>91663.40153449669</v>
      </c>
      <c r="B12" s="77">
        <v>212703.82237625547</v>
      </c>
      <c r="C12" s="78">
        <v>1.0490000000000002</v>
      </c>
      <c r="D12" s="78">
        <v>1.425</v>
      </c>
      <c r="E12" s="79">
        <v>178.58612933458292</v>
      </c>
    </row>
    <row r="13" spans="1:5" ht="13.5">
      <c r="A13" s="76">
        <v>99000.62678608698</v>
      </c>
      <c r="B13" s="77">
        <v>225110.0302491351</v>
      </c>
      <c r="C13" s="78">
        <v>1.109</v>
      </c>
      <c r="D13" s="78">
        <v>1.454</v>
      </c>
      <c r="E13" s="79">
        <v>180.9032802249297</v>
      </c>
    </row>
    <row r="14" spans="1:5" ht="13.5">
      <c r="A14" s="76">
        <v>105491.61020971154</v>
      </c>
      <c r="B14" s="77">
        <v>241072.54745509557</v>
      </c>
      <c r="C14" s="78">
        <v>1.131</v>
      </c>
      <c r="D14" s="78">
        <v>1.484</v>
      </c>
      <c r="E14" s="79">
        <v>178.91715089034676</v>
      </c>
    </row>
    <row r="15" spans="1:5" ht="13.5">
      <c r="A15" s="76">
        <v>112676.3</v>
      </c>
      <c r="B15" s="77">
        <v>258955.067</v>
      </c>
      <c r="C15" s="78">
        <v>1.143</v>
      </c>
      <c r="D15" s="78">
        <v>1.505</v>
      </c>
      <c r="E15" s="79">
        <v>176.6</v>
      </c>
    </row>
    <row r="16" spans="1:5" ht="13.5">
      <c r="A16" s="76">
        <v>118334.4</v>
      </c>
      <c r="B16" s="77">
        <v>280096.446</v>
      </c>
      <c r="C16" s="78">
        <v>1.119</v>
      </c>
      <c r="D16" s="78">
        <v>1.55</v>
      </c>
      <c r="E16" s="79">
        <v>172.79325210871602</v>
      </c>
    </row>
    <row r="17" spans="1:5" ht="13.5">
      <c r="A17" s="76">
        <v>115995.2</v>
      </c>
      <c r="B17" s="77">
        <v>295823.616</v>
      </c>
      <c r="C17" s="78">
        <v>1.0270000000000001</v>
      </c>
      <c r="D17" s="78">
        <v>1.569</v>
      </c>
      <c r="E17" s="79">
        <v>167.0003748828491</v>
      </c>
    </row>
    <row r="18" spans="1:5" ht="13.5">
      <c r="A18" s="76">
        <v>111749.7</v>
      </c>
      <c r="B18" s="77">
        <v>305737.172</v>
      </c>
      <c r="C18" s="78">
        <v>0.9790000000000001</v>
      </c>
      <c r="D18" s="78">
        <v>1.531</v>
      </c>
      <c r="E18" s="79">
        <v>163.1936269915651</v>
      </c>
    </row>
    <row r="19" spans="1:5" ht="13.5">
      <c r="A19" s="76">
        <v>110107</v>
      </c>
      <c r="B19" s="77">
        <v>313454.599</v>
      </c>
      <c r="C19" s="78">
        <v>0.975</v>
      </c>
      <c r="D19" s="78">
        <v>1.496</v>
      </c>
      <c r="E19" s="79">
        <v>163.1936269915651</v>
      </c>
    </row>
    <row r="20" spans="1:5" ht="13.5">
      <c r="A20" s="76">
        <v>114668.7</v>
      </c>
      <c r="B20" s="77">
        <v>322394.184</v>
      </c>
      <c r="C20" s="78">
        <v>1</v>
      </c>
      <c r="D20" s="78">
        <v>1.456</v>
      </c>
      <c r="E20" s="79">
        <v>164.1866916588566</v>
      </c>
    </row>
    <row r="21" spans="1:5" ht="13.5">
      <c r="A21" s="76">
        <v>119524.2</v>
      </c>
      <c r="B21" s="77">
        <v>331199.539</v>
      </c>
      <c r="C21" s="78">
        <v>1.01</v>
      </c>
      <c r="D21" s="78">
        <v>1.445</v>
      </c>
      <c r="E21" s="79">
        <v>165.5107778819119</v>
      </c>
    </row>
    <row r="22" spans="1:5" ht="13.5">
      <c r="A22" s="80">
        <v>123570.9</v>
      </c>
      <c r="B22" s="77">
        <v>344180.254</v>
      </c>
      <c r="C22" s="78">
        <v>1.044</v>
      </c>
      <c r="D22" s="78">
        <v>1.442</v>
      </c>
      <c r="E22" s="79">
        <v>165.17975632614807</v>
      </c>
    </row>
    <row r="23" spans="1:5" ht="13.5">
      <c r="A23" s="80">
        <v>116237.3</v>
      </c>
      <c r="B23" s="77">
        <v>357010.764</v>
      </c>
      <c r="C23" s="78">
        <v>0.956</v>
      </c>
      <c r="D23" s="78">
        <v>1.382</v>
      </c>
      <c r="E23" s="79">
        <v>162.36607310215555</v>
      </c>
    </row>
    <row r="24" spans="1:5" ht="13.5">
      <c r="A24" s="80">
        <v>118177.4</v>
      </c>
      <c r="B24" s="77">
        <v>362711.756</v>
      </c>
      <c r="C24" s="78">
        <v>0.95</v>
      </c>
      <c r="D24" s="78">
        <v>1.345</v>
      </c>
      <c r="E24" s="79">
        <v>162.36607310215555</v>
      </c>
    </row>
    <row r="25" spans="1:5" ht="13.5">
      <c r="A25" s="80">
        <v>126690.5</v>
      </c>
      <c r="B25" s="77">
        <v>371963.035</v>
      </c>
      <c r="C25" s="78">
        <v>0.993</v>
      </c>
      <c r="D25" s="78">
        <v>1.321</v>
      </c>
      <c r="E25" s="79">
        <v>165.5107778819119</v>
      </c>
    </row>
    <row r="26" spans="1:5" ht="13.5">
      <c r="A26" s="76">
        <v>122400.7</v>
      </c>
      <c r="B26" s="77">
        <v>381234.437</v>
      </c>
      <c r="C26" s="78">
        <v>0.925</v>
      </c>
      <c r="D26" s="78">
        <v>1.284</v>
      </c>
      <c r="E26" s="79">
        <v>164.02118088097467</v>
      </c>
    </row>
    <row r="27" spans="1:5" ht="14.25" thickBot="1">
      <c r="A27" s="81">
        <v>119993.2</v>
      </c>
      <c r="B27" s="82">
        <v>382895.916</v>
      </c>
      <c r="C27" s="83">
        <v>0.935</v>
      </c>
      <c r="D27" s="83">
        <v>1.222</v>
      </c>
      <c r="E27" s="84">
        <v>164.1866916588566</v>
      </c>
    </row>
    <row r="28" ht="13.5">
      <c r="A28" s="85" t="s">
        <v>85</v>
      </c>
    </row>
    <row r="29" ht="13.5">
      <c r="A29" s="85" t="s">
        <v>86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B19" sqref="B19"/>
    </sheetView>
  </sheetViews>
  <sheetFormatPr defaultColWidth="9.00390625" defaultRowHeight="13.5"/>
  <sheetData>
    <row r="3" spans="1:4" ht="14.25" thickBot="1">
      <c r="A3" s="24" t="s">
        <v>87</v>
      </c>
      <c r="B3" s="24"/>
      <c r="C3" s="24"/>
      <c r="D3" s="24"/>
    </row>
    <row r="4" spans="1:4" ht="15" thickBot="1" thickTop="1">
      <c r="A4" s="86" t="s">
        <v>88</v>
      </c>
      <c r="B4" s="86" t="s">
        <v>89</v>
      </c>
      <c r="C4" s="86" t="s">
        <v>90</v>
      </c>
      <c r="D4" s="86" t="s">
        <v>91</v>
      </c>
    </row>
    <row r="5" spans="1:4" ht="13.5">
      <c r="A5" s="24">
        <v>1</v>
      </c>
      <c r="B5" s="24">
        <v>1</v>
      </c>
      <c r="C5" s="24">
        <v>-1</v>
      </c>
      <c r="D5" s="24">
        <v>-1</v>
      </c>
    </row>
    <row r="6" spans="1:4" ht="13.5">
      <c r="A6" s="24">
        <v>2</v>
      </c>
      <c r="B6" s="24">
        <v>1</v>
      </c>
      <c r="C6" s="24">
        <v>1</v>
      </c>
      <c r="D6" s="24">
        <v>-1</v>
      </c>
    </row>
    <row r="7" spans="1:4" ht="13.5">
      <c r="A7" s="24">
        <v>3</v>
      </c>
      <c r="B7" s="24">
        <v>1</v>
      </c>
      <c r="C7" s="24">
        <v>0</v>
      </c>
      <c r="D7" s="24">
        <v>-1</v>
      </c>
    </row>
    <row r="8" spans="1:4" ht="13.5">
      <c r="A8" s="24">
        <v>4</v>
      </c>
      <c r="B8" s="24">
        <v>1</v>
      </c>
      <c r="C8" s="24">
        <v>-1</v>
      </c>
      <c r="D8" s="24">
        <v>1</v>
      </c>
    </row>
    <row r="9" spans="1:4" ht="13.5">
      <c r="A9" s="24">
        <v>5</v>
      </c>
      <c r="B9" s="24">
        <v>1</v>
      </c>
      <c r="C9" s="24">
        <v>1</v>
      </c>
      <c r="D9" s="24">
        <v>1</v>
      </c>
    </row>
    <row r="10" spans="1:4" ht="14.25" thickBot="1">
      <c r="A10" s="87">
        <v>6</v>
      </c>
      <c r="B10" s="87">
        <v>1</v>
      </c>
      <c r="C10" s="87">
        <v>0</v>
      </c>
      <c r="D10" s="87">
        <v>1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38" sqref="D38"/>
    </sheetView>
  </sheetViews>
  <sheetFormatPr defaultColWidth="9.00390625" defaultRowHeight="13.5"/>
  <sheetData>
    <row r="1" ht="14.25" thickBot="1">
      <c r="A1" s="17" t="s">
        <v>139</v>
      </c>
    </row>
    <row r="2" spans="1:10" ht="14.25" thickBot="1">
      <c r="A2" s="88" t="s">
        <v>92</v>
      </c>
      <c r="B2" s="89" t="s">
        <v>140</v>
      </c>
      <c r="C2" s="89" t="s">
        <v>141</v>
      </c>
      <c r="D2" s="89" t="s">
        <v>142</v>
      </c>
      <c r="E2" s="89" t="s">
        <v>143</v>
      </c>
      <c r="F2" s="89" t="s">
        <v>144</v>
      </c>
      <c r="G2" s="89" t="s">
        <v>145</v>
      </c>
      <c r="H2" s="89" t="s">
        <v>146</v>
      </c>
      <c r="I2" s="89" t="s">
        <v>147</v>
      </c>
      <c r="J2" s="89" t="s">
        <v>148</v>
      </c>
    </row>
    <row r="3" spans="1:10" ht="14.25" thickTop="1">
      <c r="A3" s="29" t="s">
        <v>93</v>
      </c>
      <c r="B3" s="90">
        <v>18402.699000000008</v>
      </c>
      <c r="C3" s="90">
        <v>288.6037</v>
      </c>
      <c r="D3" s="90">
        <v>29306.475290706832</v>
      </c>
      <c r="E3" s="90">
        <v>9.727617245751965</v>
      </c>
      <c r="F3" s="90">
        <v>3.0873639614506723</v>
      </c>
      <c r="G3" s="90">
        <v>33.7</v>
      </c>
      <c r="H3" s="90">
        <v>5.7</v>
      </c>
      <c r="I3" s="90">
        <v>183.6</v>
      </c>
      <c r="J3" s="90">
        <v>2756.098</v>
      </c>
    </row>
    <row r="4" spans="1:10" ht="13.5">
      <c r="A4" s="29" t="s">
        <v>94</v>
      </c>
      <c r="B4" s="90">
        <v>4333.246</v>
      </c>
      <c r="C4" s="90">
        <v>75.0069</v>
      </c>
      <c r="D4" s="90">
        <v>7407.528655667002</v>
      </c>
      <c r="E4" s="90">
        <v>9.917262563067608</v>
      </c>
      <c r="F4" s="90">
        <v>2.457247931382442</v>
      </c>
      <c r="G4" s="90">
        <v>30.8</v>
      </c>
      <c r="H4" s="90">
        <v>4</v>
      </c>
      <c r="I4" s="90">
        <v>189.3</v>
      </c>
      <c r="J4" s="90">
        <v>646.322</v>
      </c>
    </row>
    <row r="5" spans="1:10" ht="13.5">
      <c r="A5" s="29" t="s">
        <v>95</v>
      </c>
      <c r="B5" s="90">
        <v>4355.696</v>
      </c>
      <c r="C5" s="90">
        <v>82.519</v>
      </c>
      <c r="D5" s="90">
        <v>7557.91557182038</v>
      </c>
      <c r="E5" s="90">
        <v>9.790226810810811</v>
      </c>
      <c r="F5" s="90">
        <v>2.437104216216216</v>
      </c>
      <c r="G5" s="90">
        <v>29.7</v>
      </c>
      <c r="H5" s="90">
        <v>4.5</v>
      </c>
      <c r="I5" s="90">
        <v>189.8</v>
      </c>
      <c r="J5" s="90">
        <v>652.1170000000005</v>
      </c>
    </row>
    <row r="6" spans="1:10" ht="13.5">
      <c r="A6" s="29" t="s">
        <v>96</v>
      </c>
      <c r="B6" s="90">
        <v>7961.957000000001</v>
      </c>
      <c r="C6" s="90">
        <v>119.1377</v>
      </c>
      <c r="D6" s="90">
        <v>14327.700272211006</v>
      </c>
      <c r="E6" s="90">
        <v>10.833923872180451</v>
      </c>
      <c r="F6" s="90">
        <v>3.2766431077694236</v>
      </c>
      <c r="G6" s="90">
        <v>34.2</v>
      </c>
      <c r="H6" s="90">
        <v>6.9</v>
      </c>
      <c r="I6" s="90">
        <v>152.6</v>
      </c>
      <c r="J6" s="90">
        <v>967.2000000000006</v>
      </c>
    </row>
    <row r="7" spans="1:10" ht="13.5">
      <c r="A7" s="29" t="s">
        <v>97</v>
      </c>
      <c r="B7" s="90">
        <v>3629.112</v>
      </c>
      <c r="C7" s="90">
        <v>62.0379</v>
      </c>
      <c r="D7" s="90">
        <v>6676.826939875639</v>
      </c>
      <c r="E7" s="90">
        <v>9.300472172808133</v>
      </c>
      <c r="F7" s="90">
        <v>2.3529677255400254</v>
      </c>
      <c r="G7" s="90">
        <v>33</v>
      </c>
      <c r="H7" s="90">
        <v>4.2</v>
      </c>
      <c r="I7" s="90">
        <v>188.7</v>
      </c>
      <c r="J7" s="90">
        <v>527.024</v>
      </c>
    </row>
    <row r="8" spans="1:10" ht="13.5">
      <c r="A8" s="29" t="s">
        <v>98</v>
      </c>
      <c r="B8" s="90">
        <v>3769.165</v>
      </c>
      <c r="C8" s="90">
        <v>66.41330000000006</v>
      </c>
      <c r="D8" s="90">
        <v>7682.280667702212</v>
      </c>
      <c r="E8" s="90">
        <v>9.700900625782229</v>
      </c>
      <c r="F8" s="90">
        <v>2.5593287859824785</v>
      </c>
      <c r="G8" s="90">
        <v>33.7</v>
      </c>
      <c r="H8" s="90">
        <v>4.7</v>
      </c>
      <c r="I8" s="90">
        <v>165.7</v>
      </c>
      <c r="J8" s="90">
        <v>572.088</v>
      </c>
    </row>
    <row r="9" spans="1:10" ht="13.5">
      <c r="A9" s="29" t="s">
        <v>99</v>
      </c>
      <c r="B9" s="90">
        <v>7475.185000000001</v>
      </c>
      <c r="C9" s="90">
        <v>113.6787</v>
      </c>
      <c r="D9" s="90">
        <v>14949.108595843472</v>
      </c>
      <c r="E9" s="90">
        <v>9.899481884057971</v>
      </c>
      <c r="F9" s="90">
        <v>2.6503202173913043</v>
      </c>
      <c r="G9" s="90">
        <v>32.1</v>
      </c>
      <c r="H9" s="90">
        <v>4.8</v>
      </c>
      <c r="I9" s="90">
        <v>176.6</v>
      </c>
      <c r="J9" s="90">
        <v>893.5699999999991</v>
      </c>
    </row>
    <row r="10" spans="1:10" ht="13.5">
      <c r="A10" s="29" t="s">
        <v>100</v>
      </c>
      <c r="B10" s="90">
        <v>10634.41800000001</v>
      </c>
      <c r="C10" s="90">
        <v>143.7157</v>
      </c>
      <c r="D10" s="90">
        <v>20398.854862400418</v>
      </c>
      <c r="E10" s="90">
        <v>9.90913645320197</v>
      </c>
      <c r="F10" s="90">
        <v>3.7193932019704437</v>
      </c>
      <c r="G10" s="90">
        <v>32.5</v>
      </c>
      <c r="H10" s="90">
        <v>6.7</v>
      </c>
      <c r="I10" s="90">
        <v>144.8</v>
      </c>
      <c r="J10" s="90">
        <v>1268.238</v>
      </c>
    </row>
    <row r="11" spans="1:10" ht="13.5">
      <c r="A11" s="29" t="s">
        <v>101</v>
      </c>
      <c r="B11" s="90">
        <v>7350.967000000002</v>
      </c>
      <c r="C11" s="90">
        <v>102.933</v>
      </c>
      <c r="D11" s="90">
        <v>14391.529819802072</v>
      </c>
      <c r="E11" s="90">
        <v>9.782849296817172</v>
      </c>
      <c r="F11" s="90">
        <v>3.9542584011843083</v>
      </c>
      <c r="G11" s="90">
        <v>33.8</v>
      </c>
      <c r="H11" s="90">
        <v>6</v>
      </c>
      <c r="I11" s="90">
        <v>150</v>
      </c>
      <c r="J11" s="90">
        <v>753.952</v>
      </c>
    </row>
    <row r="12" spans="1:10" ht="13.5">
      <c r="A12" s="29" t="s">
        <v>102</v>
      </c>
      <c r="B12" s="90">
        <v>7312.011000000003</v>
      </c>
      <c r="C12" s="90">
        <v>107.4677</v>
      </c>
      <c r="D12" s="90">
        <v>13884.906244726777</v>
      </c>
      <c r="E12" s="90">
        <v>9.658061764705883</v>
      </c>
      <c r="F12" s="90">
        <v>3.879058235294117</v>
      </c>
      <c r="G12" s="90">
        <v>33.6</v>
      </c>
      <c r="H12" s="90">
        <v>6</v>
      </c>
      <c r="I12" s="90">
        <v>164.3</v>
      </c>
      <c r="J12" s="90">
        <v>830.851</v>
      </c>
    </row>
    <row r="13" spans="1:10" ht="13.5">
      <c r="A13" s="29" t="s">
        <v>103</v>
      </c>
      <c r="B13" s="90">
        <v>18490.59900000003</v>
      </c>
      <c r="C13" s="90">
        <v>260.6619</v>
      </c>
      <c r="D13" s="90">
        <v>29160.841772724863</v>
      </c>
      <c r="E13" s="90">
        <v>9.51611878641752</v>
      </c>
      <c r="F13" s="90">
        <v>4.174919469559976</v>
      </c>
      <c r="G13" s="90">
        <v>33.3</v>
      </c>
      <c r="H13" s="90">
        <v>10.1</v>
      </c>
      <c r="I13" s="90">
        <v>115.8</v>
      </c>
      <c r="J13" s="90">
        <v>2265.948</v>
      </c>
    </row>
    <row r="14" spans="1:10" ht="13.5">
      <c r="A14" s="29" t="s">
        <v>104</v>
      </c>
      <c r="B14" s="90">
        <v>17163.452000000027</v>
      </c>
      <c r="C14" s="90">
        <v>228.3167</v>
      </c>
      <c r="D14" s="90">
        <v>32916.77655045551</v>
      </c>
      <c r="E14" s="90">
        <v>9.448888426035504</v>
      </c>
      <c r="F14" s="90">
        <v>4.033705846153846</v>
      </c>
      <c r="G14" s="90">
        <v>33</v>
      </c>
      <c r="H14" s="90">
        <v>11.4</v>
      </c>
      <c r="I14" s="90">
        <v>128.3</v>
      </c>
      <c r="J14" s="90">
        <v>2079.367</v>
      </c>
    </row>
    <row r="15" spans="1:10" ht="13.5">
      <c r="A15" s="29" t="s">
        <v>105</v>
      </c>
      <c r="B15" s="90">
        <v>80584.29899999994</v>
      </c>
      <c r="C15" s="90">
        <v>876.9087</v>
      </c>
      <c r="D15" s="90">
        <v>137023.61490435846</v>
      </c>
      <c r="E15" s="90">
        <v>8.143829982768525</v>
      </c>
      <c r="F15" s="90">
        <v>5.778414589316485</v>
      </c>
      <c r="G15" s="90">
        <v>32.4</v>
      </c>
      <c r="H15" s="90">
        <v>15.8</v>
      </c>
      <c r="I15" s="90">
        <v>147</v>
      </c>
      <c r="J15" s="90">
        <v>4940.938</v>
      </c>
    </row>
    <row r="16" spans="1:10" ht="13.5">
      <c r="A16" s="29" t="s">
        <v>106</v>
      </c>
      <c r="B16" s="90">
        <v>28657.789000000048</v>
      </c>
      <c r="C16" s="90">
        <v>358.8747</v>
      </c>
      <c r="D16" s="90">
        <v>49899.41958811237</v>
      </c>
      <c r="E16" s="90">
        <v>8.667853525746146</v>
      </c>
      <c r="F16" s="90">
        <v>4.859274286651361</v>
      </c>
      <c r="G16" s="90">
        <v>33.1</v>
      </c>
      <c r="H16" s="90">
        <v>14.2</v>
      </c>
      <c r="I16" s="90">
        <v>122.2</v>
      </c>
      <c r="J16" s="90">
        <v>2847.564</v>
      </c>
    </row>
    <row r="17" spans="1:10" ht="13.5">
      <c r="A17" s="29" t="s">
        <v>107</v>
      </c>
      <c r="B17" s="90">
        <v>4301.045</v>
      </c>
      <c r="C17" s="90">
        <v>61.3734</v>
      </c>
      <c r="D17" s="90">
        <v>11621.204286381837</v>
      </c>
      <c r="E17" s="90">
        <v>9.468639893617022</v>
      </c>
      <c r="F17" s="90">
        <v>4.696805319148936</v>
      </c>
      <c r="G17" s="90">
        <v>33</v>
      </c>
      <c r="H17" s="90">
        <v>6.6</v>
      </c>
      <c r="I17" s="90">
        <v>162</v>
      </c>
      <c r="J17" s="90">
        <v>541.947</v>
      </c>
    </row>
    <row r="18" spans="1:10" ht="13.5">
      <c r="A18" s="29" t="s">
        <v>108</v>
      </c>
      <c r="B18" s="90">
        <v>4233.293</v>
      </c>
      <c r="C18" s="90">
        <v>64.9257</v>
      </c>
      <c r="D18" s="90">
        <v>7585.866477923103</v>
      </c>
      <c r="E18" s="90">
        <v>10.27134705882353</v>
      </c>
      <c r="F18" s="90">
        <v>5.357366958698373</v>
      </c>
      <c r="G18" s="90">
        <v>31.1</v>
      </c>
      <c r="H18" s="90">
        <v>6.8</v>
      </c>
      <c r="I18" s="90">
        <v>154.6</v>
      </c>
      <c r="J18" s="90">
        <v>623.008</v>
      </c>
    </row>
    <row r="19" spans="1:10" ht="13.5">
      <c r="A19" s="29" t="s">
        <v>109</v>
      </c>
      <c r="B19" s="90">
        <v>3007.555</v>
      </c>
      <c r="C19" s="90">
        <v>45.3483</v>
      </c>
      <c r="D19" s="90">
        <v>7370.521364561469</v>
      </c>
      <c r="E19" s="90">
        <v>9.821515990159902</v>
      </c>
      <c r="F19" s="90">
        <v>4.46575</v>
      </c>
      <c r="G19" s="90">
        <v>31.3</v>
      </c>
      <c r="H19" s="90">
        <v>6.2</v>
      </c>
      <c r="I19" s="90">
        <v>173.1</v>
      </c>
      <c r="J19" s="90">
        <v>452.747</v>
      </c>
    </row>
    <row r="20" spans="1:10" ht="13.5">
      <c r="A20" s="29" t="s">
        <v>110</v>
      </c>
      <c r="B20" s="90">
        <v>8943.630000000006</v>
      </c>
      <c r="C20" s="90">
        <v>134.8041</v>
      </c>
      <c r="D20" s="90">
        <v>16547.877415778403</v>
      </c>
      <c r="E20" s="90">
        <v>9.682128703703704</v>
      </c>
      <c r="F20" s="90">
        <v>2.6350694956949567</v>
      </c>
      <c r="G20" s="90">
        <v>31.4</v>
      </c>
      <c r="H20" s="90">
        <v>4.6</v>
      </c>
      <c r="I20" s="90">
        <v>162.5</v>
      </c>
      <c r="J20" s="90">
        <v>1188.828</v>
      </c>
    </row>
    <row r="21" spans="1:10" ht="13.5">
      <c r="A21" s="29" t="s">
        <v>111</v>
      </c>
      <c r="B21" s="90">
        <v>2973.352</v>
      </c>
      <c r="C21" s="90">
        <v>46.448</v>
      </c>
      <c r="D21" s="90">
        <v>5683.234182235309</v>
      </c>
      <c r="E21" s="90">
        <v>9.72305982905983</v>
      </c>
      <c r="F21" s="90">
        <v>4.666467008547008</v>
      </c>
      <c r="G21" s="90">
        <v>34.3</v>
      </c>
      <c r="H21" s="90">
        <v>6.7</v>
      </c>
      <c r="I21" s="90">
        <v>175.4</v>
      </c>
      <c r="J21" s="90">
        <v>418.343</v>
      </c>
    </row>
    <row r="22" spans="1:10" ht="13.5">
      <c r="A22" s="29" t="s">
        <v>112</v>
      </c>
      <c r="B22" s="90">
        <v>7681.002999999999</v>
      </c>
      <c r="C22" s="90">
        <v>122.2715</v>
      </c>
      <c r="D22" s="90">
        <v>14856.31799782074</v>
      </c>
      <c r="E22" s="90">
        <v>9.449820675105485</v>
      </c>
      <c r="F22" s="90">
        <v>3.389321308016877</v>
      </c>
      <c r="G22" s="90">
        <v>35.9</v>
      </c>
      <c r="H22" s="90">
        <v>6.1</v>
      </c>
      <c r="I22" s="90">
        <v>168.2</v>
      </c>
      <c r="J22" s="90">
        <v>1059.523</v>
      </c>
    </row>
    <row r="23" spans="1:10" ht="13.5">
      <c r="A23" s="29" t="s">
        <v>113</v>
      </c>
      <c r="B23" s="90">
        <v>6708.628000000002</v>
      </c>
      <c r="C23" s="90">
        <v>108.217</v>
      </c>
      <c r="D23" s="90">
        <v>12311.684556270282</v>
      </c>
      <c r="E23" s="90">
        <v>9.93599090909091</v>
      </c>
      <c r="F23" s="90">
        <v>4.65218041958042</v>
      </c>
      <c r="G23" s="90">
        <v>31.5</v>
      </c>
      <c r="H23" s="90">
        <v>6.3</v>
      </c>
      <c r="I23" s="90">
        <v>146.3</v>
      </c>
      <c r="J23" s="90">
        <v>915.8749999999993</v>
      </c>
    </row>
    <row r="24" spans="1:10" ht="13.5">
      <c r="A24" s="29" t="s">
        <v>114</v>
      </c>
      <c r="B24" s="90">
        <v>14368.284999999978</v>
      </c>
      <c r="C24" s="90">
        <v>214.8254</v>
      </c>
      <c r="D24" s="90">
        <v>25308.265549483032</v>
      </c>
      <c r="E24" s="90">
        <v>9.166446177847114</v>
      </c>
      <c r="F24" s="90">
        <v>4.411415756630265</v>
      </c>
      <c r="G24" s="90">
        <v>34</v>
      </c>
      <c r="H24" s="90">
        <v>6.8</v>
      </c>
      <c r="I24" s="90">
        <v>135.3</v>
      </c>
      <c r="J24" s="90">
        <v>1372.615</v>
      </c>
    </row>
    <row r="25" spans="1:10" ht="13.5">
      <c r="A25" s="29" t="s">
        <v>115</v>
      </c>
      <c r="B25" s="90">
        <v>31218.524000000052</v>
      </c>
      <c r="C25" s="90">
        <v>404.073</v>
      </c>
      <c r="D25" s="90">
        <v>68301.36697617914</v>
      </c>
      <c r="E25" s="91">
        <v>9.404536287863388</v>
      </c>
      <c r="F25" s="91">
        <v>6.039664870908721</v>
      </c>
      <c r="G25" s="91">
        <v>32.3</v>
      </c>
      <c r="H25" s="91">
        <v>8.7</v>
      </c>
      <c r="I25" s="91">
        <v>138.9</v>
      </c>
      <c r="J25" s="90">
        <v>2606.011</v>
      </c>
    </row>
    <row r="26" spans="1:10" ht="13.5">
      <c r="A26" s="29" t="s">
        <v>116</v>
      </c>
      <c r="B26" s="90">
        <v>6032.418999999997</v>
      </c>
      <c r="C26" s="90">
        <v>91.2716</v>
      </c>
      <c r="D26" s="90">
        <v>10211.037775914776</v>
      </c>
      <c r="E26" s="91">
        <v>9.574342741935485</v>
      </c>
      <c r="F26" s="91">
        <v>4.482911612903226</v>
      </c>
      <c r="G26" s="91">
        <v>31.3</v>
      </c>
      <c r="H26" s="91">
        <v>6.2</v>
      </c>
      <c r="I26" s="91">
        <v>147.4</v>
      </c>
      <c r="J26" s="90">
        <v>728.554</v>
      </c>
    </row>
    <row r="27" spans="1:10" ht="13.5">
      <c r="A27" s="29" t="s">
        <v>117</v>
      </c>
      <c r="B27" s="90">
        <v>5301.886</v>
      </c>
      <c r="C27" s="90">
        <v>62.0438</v>
      </c>
      <c r="D27" s="90">
        <v>8687.606098087439</v>
      </c>
      <c r="E27" s="91">
        <v>10.319943249427917</v>
      </c>
      <c r="F27" s="91">
        <v>5.107475743707093</v>
      </c>
      <c r="G27" s="91">
        <v>31.6</v>
      </c>
      <c r="H27" s="91">
        <v>7.7</v>
      </c>
      <c r="I27" s="91">
        <v>188.7</v>
      </c>
      <c r="J27" s="90">
        <v>634.743</v>
      </c>
    </row>
    <row r="28" spans="1:10" ht="13.5">
      <c r="A28" s="29" t="s">
        <v>118</v>
      </c>
      <c r="B28" s="90">
        <v>9265.53399999999</v>
      </c>
      <c r="C28" s="90">
        <v>129.9369</v>
      </c>
      <c r="D28" s="90">
        <v>15169.580993546251</v>
      </c>
      <c r="E28" s="91">
        <v>10.103159609120521</v>
      </c>
      <c r="F28" s="91">
        <v>6.28108957654723</v>
      </c>
      <c r="G28" s="91">
        <v>32.7</v>
      </c>
      <c r="H28" s="91">
        <v>9.7</v>
      </c>
      <c r="I28" s="91">
        <v>128.9</v>
      </c>
      <c r="J28" s="90">
        <v>1051.654</v>
      </c>
    </row>
    <row r="29" spans="1:10" ht="13.5">
      <c r="A29" s="29" t="s">
        <v>119</v>
      </c>
      <c r="B29" s="90">
        <v>38247.934000000016</v>
      </c>
      <c r="C29" s="90">
        <v>487.7784</v>
      </c>
      <c r="D29" s="90">
        <v>67503.18625888781</v>
      </c>
      <c r="E29" s="91">
        <v>8.985631628197131</v>
      </c>
      <c r="F29" s="91">
        <v>5.35891898003743</v>
      </c>
      <c r="G29" s="91">
        <v>35</v>
      </c>
      <c r="H29" s="91">
        <v>9.6</v>
      </c>
      <c r="I29" s="91">
        <v>155.1</v>
      </c>
      <c r="J29" s="90">
        <v>3392.229</v>
      </c>
    </row>
    <row r="30" spans="1:10" ht="13.5">
      <c r="A30" s="29" t="s">
        <v>120</v>
      </c>
      <c r="B30" s="90">
        <v>19441.357999999986</v>
      </c>
      <c r="C30" s="90">
        <v>237.2696</v>
      </c>
      <c r="D30" s="90">
        <v>36078.72093227231</v>
      </c>
      <c r="E30" s="91">
        <v>9.46569408945687</v>
      </c>
      <c r="F30" s="91">
        <v>5.576791054313099</v>
      </c>
      <c r="G30" s="91">
        <v>32.8</v>
      </c>
      <c r="H30" s="91">
        <v>10</v>
      </c>
      <c r="I30" s="91">
        <v>141.3</v>
      </c>
      <c r="J30" s="90">
        <v>2112.633</v>
      </c>
    </row>
    <row r="31" spans="1:10" ht="13.5">
      <c r="A31" s="29" t="s">
        <v>121</v>
      </c>
      <c r="B31" s="90">
        <v>3446.94</v>
      </c>
      <c r="C31" s="90">
        <v>49.9523</v>
      </c>
      <c r="D31" s="90">
        <v>5569.709217431285</v>
      </c>
      <c r="E31" s="91">
        <v>10.269094594594595</v>
      </c>
      <c r="F31" s="91">
        <v>5.466142942942943</v>
      </c>
      <c r="G31" s="91">
        <v>32.1</v>
      </c>
      <c r="H31" s="91">
        <v>11.3</v>
      </c>
      <c r="I31" s="91">
        <v>154.4</v>
      </c>
      <c r="J31" s="90">
        <v>649.794</v>
      </c>
    </row>
    <row r="32" spans="1:10" ht="13.5">
      <c r="A32" s="29" t="s">
        <v>122</v>
      </c>
      <c r="B32" s="90">
        <v>2930.504</v>
      </c>
      <c r="C32" s="90">
        <v>50.9537</v>
      </c>
      <c r="D32" s="90">
        <v>6889.35925552771</v>
      </c>
      <c r="E32" s="91">
        <v>9.172912552891397</v>
      </c>
      <c r="F32" s="91">
        <v>3.7429785613540196</v>
      </c>
      <c r="G32" s="91">
        <v>32.7</v>
      </c>
      <c r="H32" s="91">
        <v>6</v>
      </c>
      <c r="I32" s="91">
        <v>160.4</v>
      </c>
      <c r="J32" s="90">
        <v>402.978</v>
      </c>
    </row>
    <row r="33" spans="1:10" ht="13.5">
      <c r="A33" s="29" t="s">
        <v>123</v>
      </c>
      <c r="B33" s="90">
        <v>1970.366</v>
      </c>
      <c r="C33" s="90">
        <v>33.3679</v>
      </c>
      <c r="D33" s="90">
        <v>3317.6696271051683</v>
      </c>
      <c r="E33" s="90">
        <v>10.023573913043478</v>
      </c>
      <c r="F33" s="90">
        <v>3.115989002557545</v>
      </c>
      <c r="G33" s="90">
        <v>35.2</v>
      </c>
      <c r="H33" s="90">
        <v>6.2</v>
      </c>
      <c r="I33" s="90">
        <v>167.8</v>
      </c>
      <c r="J33" s="90">
        <v>313.198</v>
      </c>
    </row>
    <row r="34" spans="1:10" ht="13.5">
      <c r="A34" s="29" t="s">
        <v>124</v>
      </c>
      <c r="B34" s="90">
        <v>2245.399</v>
      </c>
      <c r="C34" s="90">
        <v>41.3664</v>
      </c>
      <c r="D34" s="90">
        <v>3883.747443077859</v>
      </c>
      <c r="E34" s="90">
        <v>9.865806903765689</v>
      </c>
      <c r="F34" s="90">
        <v>3.061435983263598</v>
      </c>
      <c r="G34" s="90">
        <v>30.3</v>
      </c>
      <c r="H34" s="90">
        <v>5.1</v>
      </c>
      <c r="I34" s="90">
        <v>202.2</v>
      </c>
      <c r="J34" s="90">
        <v>382.837</v>
      </c>
    </row>
    <row r="35" spans="1:10" ht="13.5">
      <c r="A35" s="29" t="s">
        <v>125</v>
      </c>
      <c r="B35" s="90">
        <v>7044.65</v>
      </c>
      <c r="C35" s="90">
        <v>98.3372</v>
      </c>
      <c r="D35" s="90">
        <v>14136.03224978325</v>
      </c>
      <c r="E35" s="90">
        <v>10.065243740340032</v>
      </c>
      <c r="F35" s="90">
        <v>4.780264914992272</v>
      </c>
      <c r="G35" s="90">
        <v>36.4</v>
      </c>
      <c r="H35" s="90">
        <v>7</v>
      </c>
      <c r="I35" s="90">
        <v>153.8</v>
      </c>
      <c r="J35" s="90">
        <v>794.3110000000006</v>
      </c>
    </row>
    <row r="36" spans="1:10" ht="13.5">
      <c r="A36" s="29" t="s">
        <v>126</v>
      </c>
      <c r="B36" s="90">
        <v>10550.659000000016</v>
      </c>
      <c r="C36" s="90">
        <v>151.8819</v>
      </c>
      <c r="D36" s="90">
        <v>20109.24265735692</v>
      </c>
      <c r="E36" s="90">
        <v>9.855262781186093</v>
      </c>
      <c r="F36" s="90">
        <v>5.356885582822086</v>
      </c>
      <c r="G36" s="90">
        <v>35.9</v>
      </c>
      <c r="H36" s="90">
        <v>8.6</v>
      </c>
      <c r="I36" s="90">
        <v>158.1</v>
      </c>
      <c r="J36" s="90">
        <v>1289.492</v>
      </c>
    </row>
    <row r="37" spans="1:10" ht="13.5">
      <c r="A37" s="29" t="s">
        <v>127</v>
      </c>
      <c r="B37" s="90">
        <v>5496.103000000001</v>
      </c>
      <c r="C37" s="90">
        <v>79.30319999999993</v>
      </c>
      <c r="D37" s="90">
        <v>12162.869605973106</v>
      </c>
      <c r="E37" s="90">
        <v>9.762465161923453</v>
      </c>
      <c r="F37" s="90">
        <v>3.5933228655544656</v>
      </c>
      <c r="G37" s="90">
        <v>37.9</v>
      </c>
      <c r="H37" s="90">
        <v>6.4</v>
      </c>
      <c r="I37" s="90">
        <v>159.3</v>
      </c>
      <c r="J37" s="90">
        <v>620.467</v>
      </c>
    </row>
    <row r="38" spans="1:10" ht="13.5">
      <c r="A38" s="29" t="s">
        <v>128</v>
      </c>
      <c r="B38" s="90">
        <v>2444.463</v>
      </c>
      <c r="C38" s="90">
        <v>40.3467</v>
      </c>
      <c r="D38" s="90">
        <v>4172.792980566498</v>
      </c>
      <c r="E38" s="90">
        <v>9.557005535055351</v>
      </c>
      <c r="F38" s="90">
        <v>4.256852398523985</v>
      </c>
      <c r="G38" s="90">
        <v>29.8</v>
      </c>
      <c r="H38" s="90">
        <v>6.4</v>
      </c>
      <c r="I38" s="90">
        <v>172.2</v>
      </c>
      <c r="J38" s="90">
        <v>347.409</v>
      </c>
    </row>
    <row r="39" spans="1:10" ht="13.5">
      <c r="A39" s="29" t="s">
        <v>129</v>
      </c>
      <c r="B39" s="90">
        <v>3623.195</v>
      </c>
      <c r="C39" s="90">
        <v>54.307</v>
      </c>
      <c r="D39" s="90">
        <v>6977.077543882649</v>
      </c>
      <c r="E39" s="90">
        <v>9.829584808259586</v>
      </c>
      <c r="F39" s="90">
        <v>4.275645132743363</v>
      </c>
      <c r="G39" s="90">
        <v>35.2</v>
      </c>
      <c r="H39" s="90">
        <v>7.4</v>
      </c>
      <c r="I39" s="90">
        <v>150.7</v>
      </c>
      <c r="J39" s="90">
        <v>414.324</v>
      </c>
    </row>
    <row r="40" spans="1:10" ht="13.5">
      <c r="A40" s="29" t="s">
        <v>130</v>
      </c>
      <c r="B40" s="90">
        <v>4785.446</v>
      </c>
      <c r="C40" s="90">
        <v>79.1879</v>
      </c>
      <c r="D40" s="90">
        <v>9143.99855254333</v>
      </c>
      <c r="E40" s="90">
        <v>9.67598116089613</v>
      </c>
      <c r="F40" s="90">
        <v>4.2104613034623215</v>
      </c>
      <c r="G40" s="90">
        <v>32.2</v>
      </c>
      <c r="H40" s="90">
        <v>6.4</v>
      </c>
      <c r="I40" s="90">
        <v>140.4</v>
      </c>
      <c r="J40" s="90">
        <v>566.831</v>
      </c>
    </row>
    <row r="41" spans="1:10" ht="13.5">
      <c r="A41" s="29" t="s">
        <v>131</v>
      </c>
      <c r="B41" s="90">
        <v>2246.962</v>
      </c>
      <c r="C41" s="90">
        <v>41.6275</v>
      </c>
      <c r="D41" s="90">
        <v>4159.901486853632</v>
      </c>
      <c r="E41" s="90">
        <v>9.261543103448275</v>
      </c>
      <c r="F41" s="90">
        <v>2.953461494252874</v>
      </c>
      <c r="G41" s="90">
        <v>30.3</v>
      </c>
      <c r="H41" s="90">
        <v>5.2</v>
      </c>
      <c r="I41" s="90">
        <v>178.4</v>
      </c>
      <c r="J41" s="90">
        <v>377.278</v>
      </c>
    </row>
    <row r="42" spans="1:10" ht="13.5">
      <c r="A42" s="29" t="s">
        <v>132</v>
      </c>
      <c r="B42" s="90">
        <v>16018.87</v>
      </c>
      <c r="C42" s="90">
        <v>239.6282</v>
      </c>
      <c r="D42" s="90">
        <v>31699.933168627336</v>
      </c>
      <c r="E42" s="90">
        <v>10.37887309284447</v>
      </c>
      <c r="F42" s="90">
        <v>4.808090597279715</v>
      </c>
      <c r="G42" s="90">
        <v>36</v>
      </c>
      <c r="H42" s="90">
        <v>7.8</v>
      </c>
      <c r="I42" s="90">
        <v>135.2</v>
      </c>
      <c r="J42" s="90">
        <v>1689.489</v>
      </c>
    </row>
    <row r="43" spans="1:10" ht="13.5">
      <c r="A43" s="29" t="s">
        <v>133</v>
      </c>
      <c r="B43" s="90">
        <v>2648.896</v>
      </c>
      <c r="C43" s="90">
        <v>44.7496</v>
      </c>
      <c r="D43" s="90">
        <v>4915.909319314702</v>
      </c>
      <c r="E43" s="90">
        <v>10.66104708994709</v>
      </c>
      <c r="F43" s="90">
        <v>3.3558657848324516</v>
      </c>
      <c r="G43" s="90">
        <v>33.3</v>
      </c>
      <c r="H43" s="90">
        <v>5.3</v>
      </c>
      <c r="I43" s="90">
        <v>173.3</v>
      </c>
      <c r="J43" s="90">
        <v>391.285</v>
      </c>
    </row>
    <row r="44" spans="1:10" ht="13.5">
      <c r="A44" s="29" t="s">
        <v>134</v>
      </c>
      <c r="B44" s="90">
        <v>4412.013</v>
      </c>
      <c r="C44" s="90">
        <v>73.7447</v>
      </c>
      <c r="D44" s="90">
        <v>8292.120075862602</v>
      </c>
      <c r="E44" s="90">
        <v>10.336558752515089</v>
      </c>
      <c r="F44" s="90">
        <v>3.1673179074446685</v>
      </c>
      <c r="G44" s="90">
        <v>31.7</v>
      </c>
      <c r="H44" s="90">
        <v>4.8</v>
      </c>
      <c r="I44" s="90">
        <v>166.3</v>
      </c>
      <c r="J44" s="90">
        <v>629.395</v>
      </c>
    </row>
    <row r="45" spans="1:10" ht="13.5">
      <c r="A45" s="29" t="s">
        <v>135</v>
      </c>
      <c r="B45" s="90">
        <v>4056.818</v>
      </c>
      <c r="C45" s="90">
        <v>60.0714</v>
      </c>
      <c r="D45" s="90">
        <v>8671.653060892271</v>
      </c>
      <c r="E45" s="90">
        <v>10.184659176029964</v>
      </c>
      <c r="F45" s="90">
        <v>3.5553443196004992</v>
      </c>
      <c r="G45" s="90">
        <v>37.7</v>
      </c>
      <c r="H45" s="90">
        <v>5.8</v>
      </c>
      <c r="I45" s="90">
        <v>167.4</v>
      </c>
      <c r="J45" s="90">
        <v>463.517</v>
      </c>
    </row>
    <row r="46" spans="1:10" ht="13.5">
      <c r="A46" s="29" t="s">
        <v>136</v>
      </c>
      <c r="B46" s="90">
        <v>5342.827</v>
      </c>
      <c r="C46" s="90">
        <v>92.8331</v>
      </c>
      <c r="D46" s="90">
        <v>10676.563761381878</v>
      </c>
      <c r="E46" s="90">
        <v>10.211491220735786</v>
      </c>
      <c r="F46" s="90">
        <v>3.0346309364548496</v>
      </c>
      <c r="G46" s="90">
        <v>32.8</v>
      </c>
      <c r="H46" s="90">
        <v>5.5</v>
      </c>
      <c r="I46" s="90">
        <v>163.1</v>
      </c>
      <c r="J46" s="90">
        <v>711.88</v>
      </c>
    </row>
    <row r="47" spans="1:10" ht="13.5">
      <c r="A47" s="92" t="s">
        <v>137</v>
      </c>
      <c r="B47" s="93">
        <v>3072.033</v>
      </c>
      <c r="C47" s="90">
        <v>59.0283</v>
      </c>
      <c r="D47" s="93">
        <v>6883.004533248643</v>
      </c>
      <c r="E47" s="93">
        <v>10.316386859395532</v>
      </c>
      <c r="F47" s="93">
        <v>2.9340256241787124</v>
      </c>
      <c r="G47" s="93">
        <v>31.7</v>
      </c>
      <c r="H47" s="93">
        <v>4.8</v>
      </c>
      <c r="I47" s="93">
        <v>158.6</v>
      </c>
      <c r="J47" s="93">
        <v>435.605</v>
      </c>
    </row>
    <row r="48" spans="1:10" ht="14.25" thickBot="1">
      <c r="A48" s="87" t="s">
        <v>138</v>
      </c>
      <c r="B48" s="94">
        <v>4682.35</v>
      </c>
      <c r="C48" s="94">
        <v>86.01270000000005</v>
      </c>
      <c r="D48" s="94">
        <v>8421.523681683511</v>
      </c>
      <c r="E48" s="94">
        <v>10.44377267857143</v>
      </c>
      <c r="F48" s="94">
        <v>3.04514625</v>
      </c>
      <c r="G48" s="94">
        <v>32.6</v>
      </c>
      <c r="H48" s="94">
        <v>4.8</v>
      </c>
      <c r="I48" s="94">
        <v>179.6</v>
      </c>
      <c r="J48" s="94">
        <v>714.136</v>
      </c>
    </row>
    <row r="49" ht="13.5">
      <c r="A49" s="29" t="s">
        <v>149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B40" sqref="B40"/>
    </sheetView>
  </sheetViews>
  <sheetFormatPr defaultColWidth="9.00390625" defaultRowHeight="13.5"/>
  <sheetData>
    <row r="1" spans="1:19" ht="18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5">
        <v>18</v>
      </c>
    </row>
    <row r="3" spans="1:19" ht="13.5">
      <c r="A3" s="6" t="s">
        <v>2</v>
      </c>
      <c r="B3" s="7">
        <v>54</v>
      </c>
      <c r="C3" s="7">
        <v>61</v>
      </c>
      <c r="D3" s="7">
        <v>63</v>
      </c>
      <c r="E3" s="7">
        <v>66</v>
      </c>
      <c r="F3" s="7">
        <v>67</v>
      </c>
      <c r="G3" s="7">
        <v>69</v>
      </c>
      <c r="H3" s="7">
        <v>69</v>
      </c>
      <c r="I3" s="7">
        <v>69</v>
      </c>
      <c r="J3" s="7">
        <v>70</v>
      </c>
      <c r="K3" s="7">
        <v>71</v>
      </c>
      <c r="L3" s="7">
        <v>72</v>
      </c>
      <c r="M3" s="7">
        <v>72</v>
      </c>
      <c r="N3" s="7">
        <v>73</v>
      </c>
      <c r="O3" s="7">
        <v>77</v>
      </c>
      <c r="P3" s="7">
        <v>78</v>
      </c>
      <c r="Q3" s="7">
        <v>78</v>
      </c>
      <c r="R3" s="7">
        <v>80</v>
      </c>
      <c r="S3" s="8">
        <v>81</v>
      </c>
    </row>
    <row r="4" spans="1:19" ht="13.5">
      <c r="A4" s="9" t="s">
        <v>3</v>
      </c>
      <c r="B4" s="10">
        <v>-2.377319330624411</v>
      </c>
      <c r="C4" s="10">
        <v>-1.3721440431791903</v>
      </c>
      <c r="D4" s="10">
        <v>-1.084951103909127</v>
      </c>
      <c r="E4" s="10">
        <v>-0.6541616950040327</v>
      </c>
      <c r="F4" s="10">
        <v>-0.5105652253690012</v>
      </c>
      <c r="G4" s="10">
        <v>-0.22337228609893814</v>
      </c>
      <c r="H4" s="10">
        <v>-0.22337228609893814</v>
      </c>
      <c r="I4" s="10">
        <v>-0.22337228609893814</v>
      </c>
      <c r="J4" s="10">
        <v>-0.07977581646390662</v>
      </c>
      <c r="K4" s="10">
        <v>0.06382065317112488</v>
      </c>
      <c r="L4" s="10">
        <v>0.2074171228061564</v>
      </c>
      <c r="M4" s="10">
        <v>0.2074171228061564</v>
      </c>
      <c r="N4" s="10">
        <v>0.3510135924411879</v>
      </c>
      <c r="O4" s="10">
        <v>0.9253994709813139</v>
      </c>
      <c r="P4" s="10">
        <v>1.0689959406163454</v>
      </c>
      <c r="Q4" s="10">
        <v>1.0689959406163454</v>
      </c>
      <c r="R4" s="10">
        <v>1.3561888798864086</v>
      </c>
      <c r="S4" s="11">
        <v>1.49978534952144</v>
      </c>
    </row>
    <row r="5" spans="1:19" ht="17.25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N19" sqref="N19"/>
    </sheetView>
  </sheetViews>
  <sheetFormatPr defaultColWidth="9.00390625" defaultRowHeight="13.5"/>
  <sheetData>
    <row r="2" ht="14.25" thickBot="1">
      <c r="A2" t="s">
        <v>150</v>
      </c>
    </row>
    <row r="3" spans="1:8" ht="13.5">
      <c r="A3" s="95" t="s">
        <v>151</v>
      </c>
      <c r="B3" s="95" t="s">
        <v>152</v>
      </c>
      <c r="C3" s="95" t="s">
        <v>153</v>
      </c>
      <c r="D3" s="95" t="s">
        <v>154</v>
      </c>
      <c r="E3" s="95" t="s">
        <v>155</v>
      </c>
      <c r="F3" s="95" t="s">
        <v>156</v>
      </c>
      <c r="G3" s="95" t="s">
        <v>157</v>
      </c>
      <c r="H3" s="95" t="s">
        <v>158</v>
      </c>
    </row>
    <row r="4" spans="1:8" ht="13.5">
      <c r="A4" s="96">
        <v>-21.849</v>
      </c>
      <c r="B4" s="97">
        <v>-1.8617513914352637</v>
      </c>
      <c r="C4" s="97">
        <v>-0.4758516471702731</v>
      </c>
      <c r="D4" s="97">
        <v>-1.144479433672332</v>
      </c>
      <c r="E4" s="97">
        <v>0.03210667987424303</v>
      </c>
      <c r="F4" s="97">
        <v>0.5556394688144083</v>
      </c>
      <c r="G4" s="97">
        <v>-0.8943766209910613</v>
      </c>
      <c r="H4" s="97">
        <v>-0.8670611449033367</v>
      </c>
    </row>
    <row r="5" spans="1:8" ht="13.5">
      <c r="A5" s="96">
        <v>-6.439</v>
      </c>
      <c r="B5" s="97">
        <v>-1.5089651116700071</v>
      </c>
      <c r="C5" s="97">
        <v>3.1830007208439843</v>
      </c>
      <c r="D5" s="97">
        <v>1.3649924532452056</v>
      </c>
      <c r="E5" s="97">
        <v>0.14194912746202493</v>
      </c>
      <c r="F5" s="97">
        <v>0.18829106497560688</v>
      </c>
      <c r="G5" s="97">
        <v>-1.1548845552976688</v>
      </c>
      <c r="H5" s="97">
        <v>2.5149780173109835</v>
      </c>
    </row>
    <row r="6" spans="1:8" ht="13.5">
      <c r="A6" s="96">
        <v>-1.504</v>
      </c>
      <c r="B6" s="97">
        <v>0.8564379772478607</v>
      </c>
      <c r="C6" s="97">
        <v>1.3279881566409517</v>
      </c>
      <c r="D6" s="97">
        <v>0.046389762468645145</v>
      </c>
      <c r="E6" s="97">
        <v>0.16745792950563365</v>
      </c>
      <c r="F6" s="97">
        <v>2.487796657836675</v>
      </c>
      <c r="G6" s="97">
        <v>1.4554575743200526</v>
      </c>
      <c r="H6" s="97">
        <v>-0.1875622088720047</v>
      </c>
    </row>
    <row r="7" spans="1:8" ht="13.5">
      <c r="A7" s="96">
        <v>-10.106</v>
      </c>
      <c r="B7" s="97">
        <v>0.44196229337064696</v>
      </c>
      <c r="C7" s="97">
        <v>0.26615337851094</v>
      </c>
      <c r="D7" s="97">
        <v>0.6182427922987184</v>
      </c>
      <c r="E7" s="97">
        <v>0.4573306800011875</v>
      </c>
      <c r="F7" s="97">
        <v>0.5397369405096981</v>
      </c>
      <c r="G7" s="97">
        <v>1.4554575743200526</v>
      </c>
      <c r="H7" s="97">
        <v>-0.1770630984317381</v>
      </c>
    </row>
    <row r="8" spans="1:8" ht="13.5">
      <c r="A8" s="96">
        <v>-26.036</v>
      </c>
      <c r="B8" s="97">
        <v>1.280552630517568</v>
      </c>
      <c r="C8" s="97">
        <v>-0.23491323365884473</v>
      </c>
      <c r="D8" s="97">
        <v>-0.5588704890353499</v>
      </c>
      <c r="E8" s="97">
        <v>0.25094128164835316</v>
      </c>
      <c r="F8" s="97">
        <v>0.7623723367756383</v>
      </c>
      <c r="G8" s="97">
        <v>1.073905549325527</v>
      </c>
      <c r="H8" s="97">
        <v>-1.3644725417969243</v>
      </c>
    </row>
    <row r="9" spans="1:8" ht="13.5">
      <c r="A9" s="96">
        <v>-9.132</v>
      </c>
      <c r="B9" s="97">
        <v>1.4540540795824486</v>
      </c>
      <c r="C9" s="97">
        <v>-0.24130982870782072</v>
      </c>
      <c r="D9" s="97">
        <v>-0.4193462102795588</v>
      </c>
      <c r="E9" s="97">
        <v>0.43645984196550763</v>
      </c>
      <c r="F9" s="97">
        <v>0.4522730348337931</v>
      </c>
      <c r="G9" s="97">
        <v>0.7844522889848522</v>
      </c>
      <c r="H9" s="97">
        <v>-1.0596893537687286</v>
      </c>
    </row>
    <row r="10" spans="1:8" ht="13.5">
      <c r="A10" s="96">
        <v>-10.628</v>
      </c>
      <c r="B10" s="97">
        <v>0.49015714033311353</v>
      </c>
      <c r="C10" s="97">
        <v>-0.6686023779794158</v>
      </c>
      <c r="D10" s="97">
        <v>-0.9695828025559179</v>
      </c>
      <c r="E10" s="97">
        <v>0.14040313945938196</v>
      </c>
      <c r="F10" s="97">
        <v>-0.25936510680198</v>
      </c>
      <c r="G10" s="97">
        <v>-0.8220133059058926</v>
      </c>
      <c r="H10" s="97">
        <v>-0.4079024514429599</v>
      </c>
    </row>
    <row r="11" spans="1:8" ht="13.5">
      <c r="A11" s="96">
        <v>-11.765</v>
      </c>
      <c r="B11" s="97">
        <v>0.6154637424355269</v>
      </c>
      <c r="C11" s="97">
        <v>0.19365863462254548</v>
      </c>
      <c r="D11" s="97">
        <v>0.4315553770620965</v>
      </c>
      <c r="E11" s="97">
        <v>0.46892559002100964</v>
      </c>
      <c r="F11" s="97">
        <v>0.8577875066038986</v>
      </c>
      <c r="G11" s="97">
        <v>2.323817355342077</v>
      </c>
      <c r="H11" s="97">
        <v>-0.6618461117673482</v>
      </c>
    </row>
    <row r="12" spans="1:8" ht="13.5">
      <c r="A12" s="96">
        <v>-39.791</v>
      </c>
      <c r="B12" s="97">
        <v>-0.34843319681380774</v>
      </c>
      <c r="C12" s="97">
        <v>-1.5909913840417511</v>
      </c>
      <c r="D12" s="97">
        <v>-0.7828953873192961</v>
      </c>
      <c r="E12" s="97">
        <v>-2.224185510583016</v>
      </c>
      <c r="F12" s="97">
        <v>-2.036472644853324</v>
      </c>
      <c r="G12" s="97">
        <v>-0.07075052565805053</v>
      </c>
      <c r="H12" s="97">
        <v>-1.1567706175318022</v>
      </c>
    </row>
    <row r="13" spans="1:8" ht="13.5">
      <c r="A13" s="96">
        <v>-10.417</v>
      </c>
      <c r="B13" s="97">
        <v>0.5576299260805668</v>
      </c>
      <c r="C13" s="97">
        <v>0.11689949403483392</v>
      </c>
      <c r="D13" s="97">
        <v>0.8344071678358594</v>
      </c>
      <c r="E13" s="97">
        <v>0.662174090351379</v>
      </c>
      <c r="F13" s="97">
        <v>0.19067644422131347</v>
      </c>
      <c r="G13" s="97">
        <v>0.9949637510507974</v>
      </c>
      <c r="H13" s="97">
        <v>-0.5915436590361597</v>
      </c>
    </row>
    <row r="14" spans="1:8" ht="13.5">
      <c r="A14" s="96">
        <v>-11.943</v>
      </c>
      <c r="B14" s="97">
        <v>-0.2905993804588478</v>
      </c>
      <c r="C14" s="97">
        <v>-0.3628451346383642</v>
      </c>
      <c r="D14" s="97">
        <v>-0.3368107214381049</v>
      </c>
      <c r="E14" s="97">
        <v>0.3483385258148592</v>
      </c>
      <c r="F14" s="97">
        <v>-0.23312593509920848</v>
      </c>
      <c r="G14" s="97">
        <v>-0.8391173621987509</v>
      </c>
      <c r="H14" s="97">
        <v>1.477612280459655</v>
      </c>
    </row>
    <row r="15" spans="1:8" ht="13.5">
      <c r="A15" s="96">
        <v>-7.447</v>
      </c>
      <c r="B15" s="97">
        <v>1.2130798447701148</v>
      </c>
      <c r="C15" s="97">
        <v>-0.36710953133768154</v>
      </c>
      <c r="D15" s="97">
        <v>-0.09116938560044463</v>
      </c>
      <c r="E15" s="97">
        <v>0.289590981714427</v>
      </c>
      <c r="F15" s="97">
        <v>0.0634562177836333</v>
      </c>
      <c r="G15" s="97">
        <v>0.9291789191551895</v>
      </c>
      <c r="H15" s="97">
        <v>-0.018064657446163285</v>
      </c>
    </row>
    <row r="16" spans="1:8" ht="13.5">
      <c r="A16" s="96">
        <v>-6.275</v>
      </c>
      <c r="B16" s="97">
        <v>0.027486609493432776</v>
      </c>
      <c r="C16" s="97">
        <v>-2.0195632523231413</v>
      </c>
      <c r="D16" s="97">
        <v>-0.3034034997641831</v>
      </c>
      <c r="E16" s="97">
        <v>-2.4870034710323186</v>
      </c>
      <c r="F16" s="97">
        <v>-2.2909130977286845</v>
      </c>
      <c r="G16" s="97">
        <v>0.6923535243310011</v>
      </c>
      <c r="H16" s="97">
        <v>-0.4196077661313108</v>
      </c>
    </row>
    <row r="17" spans="1:8" ht="13.5">
      <c r="A17" s="96">
        <v>-17.647</v>
      </c>
      <c r="B17" s="97">
        <v>-1.8617513914352637</v>
      </c>
      <c r="C17" s="97">
        <v>-1.6656183262798043</v>
      </c>
      <c r="D17" s="97">
        <v>-0.7946861714395037</v>
      </c>
      <c r="E17" s="97">
        <v>-3.901582493450621</v>
      </c>
      <c r="F17" s="97">
        <v>-3.1735034186400903</v>
      </c>
      <c r="G17" s="97">
        <v>1.0607485829464054</v>
      </c>
      <c r="H17" s="97">
        <v>0.25945443024629167</v>
      </c>
    </row>
    <row r="18" spans="1:8" ht="13.5">
      <c r="A18" s="96">
        <v>-8.108</v>
      </c>
      <c r="B18" s="97">
        <v>0.7600482833229275</v>
      </c>
      <c r="C18" s="97">
        <v>-0.43533987852675854</v>
      </c>
      <c r="D18" s="97">
        <v>-0.33288046006470234</v>
      </c>
      <c r="E18" s="97">
        <v>0.31278080175407136</v>
      </c>
      <c r="F18" s="97">
        <v>-0.1480474086690099</v>
      </c>
      <c r="G18" s="97">
        <v>-0.21547715582838792</v>
      </c>
      <c r="H18" s="97">
        <v>-0.11704933363420603</v>
      </c>
    </row>
    <row r="19" spans="1:8" ht="13.5">
      <c r="A19" s="96">
        <v>-10.787</v>
      </c>
      <c r="B19" s="97">
        <v>-0.7629088806910219</v>
      </c>
      <c r="C19" s="97">
        <v>0.5795865359107628</v>
      </c>
      <c r="D19" s="97">
        <v>1.1095254639740388</v>
      </c>
      <c r="E19" s="97">
        <v>0.29809391572896327</v>
      </c>
      <c r="F19" s="97">
        <v>-0.1162423520595899</v>
      </c>
      <c r="G19" s="97">
        <v>-0.7154418782350079</v>
      </c>
      <c r="H19" s="97">
        <v>0.876010571899379</v>
      </c>
    </row>
    <row r="20" spans="1:8" ht="13.5">
      <c r="A20" s="96">
        <v>9.268</v>
      </c>
      <c r="B20" s="97">
        <v>-1.2034097819279679</v>
      </c>
      <c r="C20" s="97">
        <v>0.13182488248244445</v>
      </c>
      <c r="D20" s="97">
        <v>1.443597680713257</v>
      </c>
      <c r="E20" s="97">
        <v>-0.1401936830203142</v>
      </c>
      <c r="F20" s="97">
        <v>-0.3675022992740081</v>
      </c>
      <c r="G20" s="97">
        <v>-1.1298863191773376</v>
      </c>
      <c r="H20" s="97">
        <v>2.5039298968821715</v>
      </c>
    </row>
    <row r="21" spans="1:8" ht="13.5">
      <c r="A21" s="96">
        <v>-5</v>
      </c>
      <c r="B21" s="97">
        <v>-0.07854205382399394</v>
      </c>
      <c r="C21" s="97">
        <v>0.7395014121351622</v>
      </c>
      <c r="D21" s="97">
        <v>1.541854215048321</v>
      </c>
      <c r="E21" s="97">
        <v>0.1396301454580605</v>
      </c>
      <c r="F21" s="97">
        <v>0.17000315742519032</v>
      </c>
      <c r="G21" s="97">
        <v>0.3108014993364753</v>
      </c>
      <c r="H21" s="97">
        <v>0.571427597246246</v>
      </c>
    </row>
    <row r="22" spans="1:8" ht="13.5">
      <c r="A22" s="96">
        <v>-10</v>
      </c>
      <c r="B22" s="97">
        <v>-0.11709793139396737</v>
      </c>
      <c r="C22" s="97">
        <v>0.5859831309597386</v>
      </c>
      <c r="D22" s="97">
        <v>-0.28964758495727416</v>
      </c>
      <c r="E22" s="97">
        <v>0.4766555300342244</v>
      </c>
      <c r="F22" s="97">
        <v>0.41251671407201806</v>
      </c>
      <c r="G22" s="97">
        <v>-0.7562284740102847</v>
      </c>
      <c r="H22" s="97">
        <v>-0.19227129466248402</v>
      </c>
    </row>
    <row r="23" spans="1:8" ht="13.5">
      <c r="A23" s="96">
        <v>-6.805</v>
      </c>
      <c r="B23" s="97">
        <v>-0.6472412479811016</v>
      </c>
      <c r="C23" s="97">
        <v>0.5134883870713441</v>
      </c>
      <c r="D23" s="97">
        <v>3.1139587644093467</v>
      </c>
      <c r="E23" s="97">
        <v>0.25789822766024645</v>
      </c>
      <c r="F23" s="97">
        <v>-0.17190120112607488</v>
      </c>
      <c r="G23" s="97">
        <v>0.1660748691661379</v>
      </c>
      <c r="H23" s="97">
        <v>0.7032724221039149</v>
      </c>
    </row>
    <row r="24" spans="1:8" ht="13.5">
      <c r="A24" s="96">
        <v>-4.771</v>
      </c>
      <c r="B24" s="97">
        <v>-1.0260527451060903</v>
      </c>
      <c r="C24" s="97">
        <v>1.9463256780419627</v>
      </c>
      <c r="D24" s="97">
        <v>1.32568983951118</v>
      </c>
      <c r="E24" s="97">
        <v>0.25171427564967463</v>
      </c>
      <c r="F24" s="97">
        <v>-0.04070534261221732</v>
      </c>
      <c r="G24" s="97">
        <v>-1.1798827914179997</v>
      </c>
      <c r="H24" s="97">
        <v>1.3749448455638036</v>
      </c>
    </row>
    <row r="25" spans="1:8" ht="13.5">
      <c r="A25" s="96">
        <v>-15.918</v>
      </c>
      <c r="B25" s="97">
        <v>-0.6761581561585818</v>
      </c>
      <c r="C25" s="97">
        <v>-0.37563832473631614</v>
      </c>
      <c r="D25" s="97">
        <v>-0.9440361036288012</v>
      </c>
      <c r="E25" s="97">
        <v>0.3429275678056089</v>
      </c>
      <c r="F25" s="97">
        <v>0.1437639857224188</v>
      </c>
      <c r="G25" s="97">
        <v>-0.9430573965938113</v>
      </c>
      <c r="H25" s="97">
        <v>-0.6376392080696496</v>
      </c>
    </row>
    <row r="26" spans="1:8" ht="13.5">
      <c r="A26" s="96">
        <v>-7.767</v>
      </c>
      <c r="B26" s="97">
        <v>1.6468334674323157</v>
      </c>
      <c r="C26" s="97">
        <v>-0.5973869531008166</v>
      </c>
      <c r="D26" s="97">
        <v>-0.48223039225399983</v>
      </c>
      <c r="E26" s="97">
        <v>0.356068465828074</v>
      </c>
      <c r="F26" s="97">
        <v>-0.13055462753382888</v>
      </c>
      <c r="G26" s="97">
        <v>0.758138356226609</v>
      </c>
      <c r="H26" s="97">
        <v>-0.9328641691966446</v>
      </c>
    </row>
    <row r="27" spans="1:8" ht="13.5">
      <c r="A27" s="96">
        <v>-16.04</v>
      </c>
      <c r="B27" s="97">
        <v>1.0974122120601943</v>
      </c>
      <c r="C27" s="97">
        <v>-0.20719465511328217</v>
      </c>
      <c r="D27" s="97">
        <v>0.1741232571042285</v>
      </c>
      <c r="E27" s="97">
        <v>0.6706770243659151</v>
      </c>
      <c r="F27" s="97">
        <v>0.03721704608086178</v>
      </c>
      <c r="G27" s="97">
        <v>0.508155995023299</v>
      </c>
      <c r="H27" s="97">
        <v>-0.5696412181926828</v>
      </c>
    </row>
    <row r="28" spans="1:8" ht="13.5">
      <c r="A28" s="96">
        <v>-14.331</v>
      </c>
      <c r="B28" s="97">
        <v>-1.8617513914352637</v>
      </c>
      <c r="C28" s="97">
        <v>0.18939423792322826</v>
      </c>
      <c r="D28" s="97">
        <v>-1.2462732032434582</v>
      </c>
      <c r="E28" s="97">
        <v>0.051045032906619214</v>
      </c>
      <c r="F28" s="97">
        <v>0.6669571669473783</v>
      </c>
      <c r="G28" s="97">
        <v>-1.8298369305466056</v>
      </c>
      <c r="H28" s="97">
        <v>-1.0526291279182536</v>
      </c>
    </row>
    <row r="29" spans="1:8" ht="13.5">
      <c r="A29" s="96">
        <v>-24.599</v>
      </c>
      <c r="B29" s="97">
        <v>0.20098805855831323</v>
      </c>
      <c r="C29" s="97">
        <v>-0.7146578623320428</v>
      </c>
      <c r="D29" s="97">
        <v>-0.9931643707963332</v>
      </c>
      <c r="E29" s="97">
        <v>0.2648551736721398</v>
      </c>
      <c r="F29" s="97">
        <v>-0.3205898407751136</v>
      </c>
      <c r="G29" s="97">
        <v>-0.7759639235789672</v>
      </c>
      <c r="H29" s="97">
        <v>-1.0375124950992254</v>
      </c>
    </row>
    <row r="30" spans="1:8" ht="13.5">
      <c r="A30" s="96">
        <v>-3</v>
      </c>
      <c r="B30" s="97">
        <v>-0.08818102321648731</v>
      </c>
      <c r="C30" s="97">
        <v>0.7288404203868688</v>
      </c>
      <c r="D30" s="97">
        <v>-0.1835305278754049</v>
      </c>
      <c r="E30" s="97">
        <v>0.4704715780236526</v>
      </c>
      <c r="F30" s="97">
        <v>0.6192495820332482</v>
      </c>
      <c r="G30" s="97">
        <v>-0.4917734497899411</v>
      </c>
      <c r="H30" s="97">
        <v>0.18934135820844958</v>
      </c>
    </row>
    <row r="31" spans="1:8" ht="13.5">
      <c r="A31" s="96">
        <v>-7.962</v>
      </c>
      <c r="B31" s="97">
        <v>0.5961858036505403</v>
      </c>
      <c r="C31" s="97">
        <v>0.1595434610280071</v>
      </c>
      <c r="D31" s="97">
        <v>-0.11278582315415873</v>
      </c>
      <c r="E31" s="97">
        <v>0.6722230123685581</v>
      </c>
      <c r="F31" s="97">
        <v>0.6272008461856032</v>
      </c>
      <c r="G31" s="97">
        <v>0.5870977932980285</v>
      </c>
      <c r="H31" s="97">
        <v>-0.35349749914269984</v>
      </c>
    </row>
    <row r="32" spans="1:8" ht="13.5">
      <c r="A32" s="96">
        <v>-12.644</v>
      </c>
      <c r="B32" s="97">
        <v>0.9142717936028208</v>
      </c>
      <c r="C32" s="97">
        <v>-0.6127387812183589</v>
      </c>
      <c r="D32" s="97">
        <v>-0.8772216602809576</v>
      </c>
      <c r="E32" s="97">
        <v>0.24784930564306726</v>
      </c>
      <c r="F32" s="97">
        <v>-0.08523242186540533</v>
      </c>
      <c r="G32" s="97">
        <v>-0.24179108858663106</v>
      </c>
      <c r="H32" s="97">
        <v>0.20170436673332495</v>
      </c>
    </row>
    <row r="33" spans="1:8" ht="13.5">
      <c r="A33" s="96">
        <v>14.865</v>
      </c>
      <c r="B33" s="97">
        <v>-0.30023834985134096</v>
      </c>
      <c r="C33" s="97">
        <v>-0.18160827491737827</v>
      </c>
      <c r="D33" s="97">
        <v>-0.8634657454740486</v>
      </c>
      <c r="E33" s="97">
        <v>0.17827984552413434</v>
      </c>
      <c r="F33" s="97">
        <v>0.10718817062158584</v>
      </c>
      <c r="G33" s="97">
        <v>-1.1667258250388781</v>
      </c>
      <c r="H33" s="97">
        <v>1.1680855392951557</v>
      </c>
    </row>
    <row r="34" spans="1:8" ht="13.5">
      <c r="A34" s="98">
        <v>-3.343</v>
      </c>
      <c r="B34" s="99">
        <v>0.4805181709406204</v>
      </c>
      <c r="C34" s="99">
        <v>0.08918091548927128</v>
      </c>
      <c r="D34" s="99">
        <v>-0.27785680083706643</v>
      </c>
      <c r="E34" s="99">
        <v>0.3661173878452532</v>
      </c>
      <c r="F34" s="99">
        <v>0.49202935559556815</v>
      </c>
      <c r="G34" s="99">
        <v>0.12660397002877316</v>
      </c>
      <c r="H34" s="99">
        <v>-0.036073368905031586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52"/>
  <sheetViews>
    <sheetView workbookViewId="0" topLeftCell="A1">
      <selection activeCell="H31" sqref="H31"/>
    </sheetView>
  </sheetViews>
  <sheetFormatPr defaultColWidth="9.00390625" defaultRowHeight="13.5"/>
  <cols>
    <col min="1" max="5" width="12.25390625" style="0" customWidth="1"/>
  </cols>
  <sheetData>
    <row r="4" spans="1:5" ht="19.5" thickBot="1">
      <c r="A4" s="100" t="s">
        <v>159</v>
      </c>
      <c r="B4" s="100"/>
      <c r="C4" s="100"/>
      <c r="D4" s="100"/>
      <c r="E4" s="100"/>
    </row>
    <row r="5" spans="1:5" ht="14.25" thickBot="1">
      <c r="A5" s="101"/>
      <c r="B5" s="102" t="s">
        <v>160</v>
      </c>
      <c r="C5" s="102" t="s">
        <v>161</v>
      </c>
      <c r="D5" s="102" t="s">
        <v>162</v>
      </c>
      <c r="E5" s="102" t="s">
        <v>163</v>
      </c>
    </row>
    <row r="6" spans="1:5" ht="13.5">
      <c r="A6">
        <v>1956</v>
      </c>
      <c r="B6" s="103">
        <v>1857.46</v>
      </c>
      <c r="C6" s="103">
        <v>915.34</v>
      </c>
      <c r="D6" s="103">
        <v>8597.84</v>
      </c>
      <c r="E6" s="103">
        <v>47939.29</v>
      </c>
    </row>
    <row r="7" spans="1:5" ht="13.5">
      <c r="A7">
        <v>1957</v>
      </c>
      <c r="B7" s="103">
        <v>2494.37</v>
      </c>
      <c r="C7" s="103">
        <v>1321.05</v>
      </c>
      <c r="D7" s="103">
        <v>9647.66</v>
      </c>
      <c r="E7" s="103">
        <v>51194.8</v>
      </c>
    </row>
    <row r="8" spans="1:5" ht="13.5">
      <c r="A8">
        <v>1958</v>
      </c>
      <c r="B8" s="103">
        <v>2697.32</v>
      </c>
      <c r="C8" s="103">
        <v>1393.25</v>
      </c>
      <c r="D8" s="103">
        <v>11064.05</v>
      </c>
      <c r="E8" s="103">
        <v>55364.6</v>
      </c>
    </row>
    <row r="9" spans="1:5" ht="13.5">
      <c r="A9">
        <v>1959</v>
      </c>
      <c r="B9" s="103">
        <v>2485.54</v>
      </c>
      <c r="C9" s="103">
        <v>1117.15</v>
      </c>
      <c r="D9" s="103">
        <v>11845.05</v>
      </c>
      <c r="E9" s="103">
        <v>59010.2</v>
      </c>
    </row>
    <row r="10" spans="1:5" ht="13.5">
      <c r="A10">
        <v>1960</v>
      </c>
      <c r="B10" s="103">
        <v>3182.57</v>
      </c>
      <c r="C10" s="103">
        <v>1441.97</v>
      </c>
      <c r="D10" s="103">
        <v>13896.98</v>
      </c>
      <c r="E10" s="103">
        <v>65628.25</v>
      </c>
    </row>
    <row r="11" spans="1:5" ht="13.5">
      <c r="A11">
        <v>1961</v>
      </c>
      <c r="B11" s="103">
        <v>3827.86</v>
      </c>
      <c r="C11" s="103">
        <v>1706.18</v>
      </c>
      <c r="D11" s="103">
        <v>16680.6</v>
      </c>
      <c r="E11" s="103">
        <v>73504.07</v>
      </c>
    </row>
    <row r="12" spans="1:5" ht="13.5">
      <c r="A12">
        <v>1962</v>
      </c>
      <c r="B12" s="103">
        <v>4760.64</v>
      </c>
      <c r="C12" s="103">
        <v>2160.77</v>
      </c>
      <c r="D12" s="103">
        <v>20170.83</v>
      </c>
      <c r="E12" s="103">
        <v>82124.92</v>
      </c>
    </row>
    <row r="13" spans="1:5" ht="13.5">
      <c r="A13">
        <v>1963</v>
      </c>
      <c r="B13" s="103">
        <v>4613.92</v>
      </c>
      <c r="C13" s="103">
        <v>2044.92</v>
      </c>
      <c r="D13" s="103">
        <v>22328.77</v>
      </c>
      <c r="E13" s="103">
        <v>88318.26</v>
      </c>
    </row>
    <row r="14" spans="1:5" ht="13.5">
      <c r="A14">
        <v>1964</v>
      </c>
      <c r="B14" s="103">
        <v>5835.08</v>
      </c>
      <c r="C14" s="103">
        <v>2651.59</v>
      </c>
      <c r="D14" s="103">
        <v>26228.61</v>
      </c>
      <c r="E14" s="103">
        <v>97502.55</v>
      </c>
    </row>
    <row r="15" spans="1:5" ht="13.5">
      <c r="A15">
        <v>1965</v>
      </c>
      <c r="B15" s="103">
        <v>6256.29</v>
      </c>
      <c r="C15" s="103">
        <v>2858.08</v>
      </c>
      <c r="D15" s="103">
        <v>30399.69</v>
      </c>
      <c r="E15" s="103">
        <v>106753.65</v>
      </c>
    </row>
    <row r="16" spans="1:5" ht="13.5">
      <c r="A16">
        <v>1966</v>
      </c>
      <c r="B16" s="103">
        <v>6671.79</v>
      </c>
      <c r="C16" s="103">
        <v>3059.77</v>
      </c>
      <c r="D16" s="103">
        <v>33765.29</v>
      </c>
      <c r="E16" s="103">
        <v>113361.86</v>
      </c>
    </row>
    <row r="17" spans="1:5" ht="13.5">
      <c r="A17">
        <v>1967</v>
      </c>
      <c r="B17" s="103">
        <v>7703.51</v>
      </c>
      <c r="C17" s="103">
        <v>3591.9</v>
      </c>
      <c r="D17" s="103">
        <v>39698.84</v>
      </c>
      <c r="E17" s="103">
        <v>125882.2</v>
      </c>
    </row>
    <row r="18" spans="1:5" ht="13.5">
      <c r="A18">
        <v>1968</v>
      </c>
      <c r="B18" s="103">
        <v>9394.04</v>
      </c>
      <c r="C18" s="103">
        <v>4391.5</v>
      </c>
      <c r="D18" s="103">
        <v>46445.43</v>
      </c>
      <c r="E18" s="103">
        <v>139779.91</v>
      </c>
    </row>
    <row r="19" spans="1:5" ht="13.5">
      <c r="A19">
        <v>1969</v>
      </c>
      <c r="B19" s="103">
        <v>10379.9</v>
      </c>
      <c r="C19" s="103">
        <v>4870.9</v>
      </c>
      <c r="D19" s="103">
        <v>54947.02</v>
      </c>
      <c r="E19" s="103">
        <v>157058.86</v>
      </c>
    </row>
    <row r="20" spans="1:5" ht="13.5">
      <c r="A20">
        <v>1970</v>
      </c>
      <c r="B20" s="103">
        <v>12146.62</v>
      </c>
      <c r="C20" s="103">
        <v>5914.55</v>
      </c>
      <c r="D20" s="103">
        <v>65061.4</v>
      </c>
      <c r="E20" s="103">
        <v>175940.06</v>
      </c>
    </row>
    <row r="21" spans="1:5" ht="13.5">
      <c r="A21">
        <v>1971</v>
      </c>
      <c r="B21" s="103">
        <v>14858.52</v>
      </c>
      <c r="C21" s="103">
        <v>7212.6</v>
      </c>
      <c r="D21" s="103">
        <v>75298.53</v>
      </c>
      <c r="E21" s="103">
        <v>190447.98</v>
      </c>
    </row>
    <row r="22" spans="1:5" ht="13.5">
      <c r="A22">
        <v>1972</v>
      </c>
      <c r="B22" s="103">
        <v>15198.22</v>
      </c>
      <c r="C22" s="103">
        <v>7192.98</v>
      </c>
      <c r="D22" s="103">
        <v>82899.27</v>
      </c>
      <c r="E22" s="103">
        <v>200051.91</v>
      </c>
    </row>
    <row r="23" spans="1:5" ht="13.5">
      <c r="A23">
        <v>1973</v>
      </c>
      <c r="B23" s="103">
        <v>17490.19</v>
      </c>
      <c r="C23" s="103">
        <v>8169.6</v>
      </c>
      <c r="D23" s="103">
        <v>96486.33</v>
      </c>
      <c r="E23" s="103">
        <v>218214.51</v>
      </c>
    </row>
    <row r="24" spans="1:5" ht="13.5">
      <c r="A24">
        <v>1974</v>
      </c>
      <c r="B24" s="103">
        <v>21453.51</v>
      </c>
      <c r="C24" s="103">
        <v>13258.95</v>
      </c>
      <c r="D24" s="103">
        <v>116714.99</v>
      </c>
      <c r="E24" s="103">
        <v>229326.16</v>
      </c>
    </row>
    <row r="25" spans="1:5" ht="13.5">
      <c r="A25">
        <v>1975</v>
      </c>
      <c r="B25" s="103">
        <v>21116.94</v>
      </c>
      <c r="C25" s="103">
        <v>19572.41</v>
      </c>
      <c r="D25" s="103">
        <v>138451.09</v>
      </c>
      <c r="E25" s="103">
        <v>228242.5</v>
      </c>
    </row>
    <row r="26" spans="1:5" ht="13.5">
      <c r="A26">
        <v>1976</v>
      </c>
      <c r="B26" s="103">
        <v>19548.39</v>
      </c>
      <c r="C26" s="103">
        <v>19253.9</v>
      </c>
      <c r="D26" s="103">
        <v>152361.56</v>
      </c>
      <c r="E26" s="103">
        <v>237329.53</v>
      </c>
    </row>
    <row r="27" spans="1:5" ht="13.5">
      <c r="A27">
        <v>1977</v>
      </c>
      <c r="B27" s="103">
        <v>21094.59</v>
      </c>
      <c r="C27" s="103">
        <v>21714.21</v>
      </c>
      <c r="D27" s="103">
        <v>171293.41</v>
      </c>
      <c r="E27" s="103">
        <v>246262.13</v>
      </c>
    </row>
    <row r="28" spans="1:5" ht="13.5">
      <c r="A28">
        <v>1978</v>
      </c>
      <c r="B28" s="103">
        <v>21789.86</v>
      </c>
      <c r="C28" s="103">
        <v>20712.21</v>
      </c>
      <c r="D28" s="103">
        <v>190094.47</v>
      </c>
      <c r="E28" s="103">
        <v>257411.77</v>
      </c>
    </row>
    <row r="29" spans="1:5" ht="13.5">
      <c r="A29">
        <v>1979</v>
      </c>
      <c r="B29" s="103">
        <v>24132.63</v>
      </c>
      <c r="C29" s="103">
        <v>19809.65</v>
      </c>
      <c r="D29" s="103">
        <v>208602.2</v>
      </c>
      <c r="E29" s="103">
        <v>271349.26</v>
      </c>
    </row>
    <row r="30" spans="1:5" ht="13.5">
      <c r="A30">
        <v>1980</v>
      </c>
      <c r="B30" s="103">
        <v>25608.41</v>
      </c>
      <c r="C30" s="103">
        <v>30996.42</v>
      </c>
      <c r="D30" s="103">
        <v>225237.24</v>
      </c>
      <c r="E30" s="103">
        <v>285320.46</v>
      </c>
    </row>
    <row r="31" spans="1:5" ht="13.5">
      <c r="A31">
        <v>1981</v>
      </c>
      <c r="B31" s="103">
        <v>23987.84</v>
      </c>
      <c r="C31" s="103">
        <v>34630.83</v>
      </c>
      <c r="D31" s="103">
        <v>245546.62</v>
      </c>
      <c r="E31" s="103">
        <v>292737.45</v>
      </c>
    </row>
    <row r="32" spans="1:5" ht="13.5">
      <c r="A32">
        <v>1982</v>
      </c>
      <c r="B32" s="103">
        <v>24338.77</v>
      </c>
      <c r="C32" s="103">
        <v>36910.12</v>
      </c>
      <c r="D32" s="103">
        <v>260801.26</v>
      </c>
      <c r="E32" s="103">
        <v>301489.45</v>
      </c>
    </row>
    <row r="33" spans="1:5" ht="13.5">
      <c r="A33">
        <v>1983</v>
      </c>
      <c r="B33" s="103">
        <v>22932.4</v>
      </c>
      <c r="C33" s="103">
        <v>36418.43</v>
      </c>
      <c r="D33" s="103">
        <v>273322.42</v>
      </c>
      <c r="E33" s="103">
        <v>310825.65</v>
      </c>
    </row>
    <row r="34" spans="1:5" ht="13.5">
      <c r="A34">
        <v>1984</v>
      </c>
      <c r="B34" s="103">
        <v>23449.56</v>
      </c>
      <c r="C34" s="103">
        <v>34692.56</v>
      </c>
      <c r="D34" s="103">
        <v>285593.43</v>
      </c>
      <c r="E34" s="103">
        <v>318689.65</v>
      </c>
    </row>
    <row r="35" spans="1:5" ht="13.5">
      <c r="A35">
        <v>1985</v>
      </c>
      <c r="B35" s="103">
        <v>25310.57</v>
      </c>
      <c r="C35" s="103">
        <v>37390.83</v>
      </c>
      <c r="D35" s="103">
        <v>305144.14</v>
      </c>
      <c r="E35" s="103">
        <v>331753.69</v>
      </c>
    </row>
    <row r="36" spans="1:5" ht="13.5">
      <c r="A36">
        <v>1986</v>
      </c>
      <c r="B36" s="103">
        <v>24641.33</v>
      </c>
      <c r="C36" s="103">
        <v>33237.11</v>
      </c>
      <c r="D36" s="103">
        <v>324289.57</v>
      </c>
      <c r="E36" s="103">
        <v>345445.99</v>
      </c>
    </row>
    <row r="37" spans="1:5" ht="13.5">
      <c r="A37">
        <v>1987</v>
      </c>
      <c r="B37" s="103">
        <v>25602.17</v>
      </c>
      <c r="C37" s="103">
        <v>23297.1</v>
      </c>
      <c r="D37" s="103">
        <v>339363.27</v>
      </c>
      <c r="E37" s="103">
        <v>356286.3</v>
      </c>
    </row>
    <row r="38" spans="1:5" ht="13.5">
      <c r="A38">
        <v>1988</v>
      </c>
      <c r="B38" s="103">
        <v>29194.35</v>
      </c>
      <c r="C38" s="103">
        <v>26124.36</v>
      </c>
      <c r="D38" s="103">
        <v>355521.78</v>
      </c>
      <c r="E38" s="103">
        <v>373233.16</v>
      </c>
    </row>
    <row r="39" spans="1:5" ht="13.5">
      <c r="A39">
        <v>1989</v>
      </c>
      <c r="B39" s="103">
        <v>35336.27</v>
      </c>
      <c r="C39" s="103">
        <v>30567.73</v>
      </c>
      <c r="D39" s="103">
        <v>379656.77</v>
      </c>
      <c r="E39" s="103">
        <v>395531.64</v>
      </c>
    </row>
    <row r="40" spans="1:5" ht="13.5">
      <c r="A40">
        <v>1990</v>
      </c>
      <c r="B40" s="103">
        <v>40981.88</v>
      </c>
      <c r="C40" s="103">
        <v>38994.48</v>
      </c>
      <c r="D40" s="103">
        <v>406476.75</v>
      </c>
      <c r="E40" s="103">
        <v>413120.4</v>
      </c>
    </row>
    <row r="41" spans="1:5" ht="13.5">
      <c r="A41">
        <v>1991</v>
      </c>
      <c r="B41" s="103">
        <v>42516.1</v>
      </c>
      <c r="C41" s="103">
        <v>42408.96</v>
      </c>
      <c r="D41" s="103">
        <v>438815.8</v>
      </c>
      <c r="E41" s="103">
        <v>436043.8</v>
      </c>
    </row>
    <row r="42" spans="1:5" ht="13.5">
      <c r="A42">
        <v>1992</v>
      </c>
      <c r="B42" s="103">
        <v>41826.26</v>
      </c>
      <c r="C42" s="103">
        <v>38442</v>
      </c>
      <c r="D42" s="103">
        <v>463174.41</v>
      </c>
      <c r="E42" s="103">
        <v>448902.72</v>
      </c>
    </row>
    <row r="43" spans="1:5" ht="13.5">
      <c r="A43">
        <v>1993</v>
      </c>
      <c r="B43" s="103">
        <v>41162.44</v>
      </c>
      <c r="C43" s="103">
        <v>36422.3</v>
      </c>
      <c r="D43" s="103">
        <v>471881.99</v>
      </c>
      <c r="E43" s="103">
        <v>450605.88</v>
      </c>
    </row>
    <row r="44" spans="1:5" ht="13.5">
      <c r="A44">
        <v>1994</v>
      </c>
      <c r="B44" s="103">
        <v>41762.16</v>
      </c>
      <c r="C44" s="103">
        <v>32863.8</v>
      </c>
      <c r="D44" s="103">
        <v>476746.08</v>
      </c>
      <c r="E44" s="103">
        <v>452757.56</v>
      </c>
    </row>
    <row r="45" spans="1:5" ht="13.5">
      <c r="A45">
        <v>1995</v>
      </c>
      <c r="B45" s="103">
        <v>46157.56</v>
      </c>
      <c r="C45" s="103">
        <v>35177.2</v>
      </c>
      <c r="D45" s="103">
        <v>478841.39</v>
      </c>
      <c r="E45" s="103">
        <v>455690</v>
      </c>
    </row>
    <row r="46" spans="1:5" ht="13.5">
      <c r="A46">
        <v>1996</v>
      </c>
      <c r="B46" s="103">
        <v>53224.23</v>
      </c>
      <c r="C46" s="103">
        <v>40327.62</v>
      </c>
      <c r="D46" s="103">
        <v>489749.72</v>
      </c>
      <c r="E46" s="103">
        <v>469382.38</v>
      </c>
    </row>
    <row r="47" spans="1:5" ht="13.5">
      <c r="A47">
        <v>1997</v>
      </c>
      <c r="B47" s="103">
        <v>58083.93</v>
      </c>
      <c r="C47" s="103">
        <v>48917.48</v>
      </c>
      <c r="D47" s="103">
        <v>504391.35</v>
      </c>
      <c r="E47" s="103">
        <v>490018.38</v>
      </c>
    </row>
    <row r="48" spans="1:5" ht="13.5">
      <c r="A48">
        <v>1998</v>
      </c>
      <c r="B48" s="103">
        <v>56865.61</v>
      </c>
      <c r="C48" s="103">
        <v>49226.8</v>
      </c>
      <c r="D48" s="103">
        <v>507631.95</v>
      </c>
      <c r="E48" s="103">
        <v>489664.37</v>
      </c>
    </row>
    <row r="49" spans="1:5" ht="13.5">
      <c r="A49">
        <v>1999</v>
      </c>
      <c r="B49" s="103">
        <v>52867.84</v>
      </c>
      <c r="C49" s="103">
        <v>43923.5</v>
      </c>
      <c r="D49" s="103">
        <v>497255.78</v>
      </c>
      <c r="E49" s="103">
        <v>480165.22</v>
      </c>
    </row>
    <row r="50" spans="1:5" ht="13.5">
      <c r="A50">
        <v>2000</v>
      </c>
      <c r="B50" s="103">
        <v>57534.1</v>
      </c>
      <c r="C50" s="103">
        <v>44323</v>
      </c>
      <c r="D50" s="103">
        <v>493870.4</v>
      </c>
      <c r="E50" s="103">
        <v>482433.6</v>
      </c>
    </row>
    <row r="51" spans="1:5" ht="14.25" thickBot="1">
      <c r="A51" s="104">
        <v>2001</v>
      </c>
      <c r="B51" s="94">
        <v>64208</v>
      </c>
      <c r="C51" s="94">
        <v>49425.1</v>
      </c>
      <c r="D51" s="94">
        <v>490103.6</v>
      </c>
      <c r="E51" s="94">
        <v>486907.6</v>
      </c>
    </row>
    <row r="52" ht="13.5">
      <c r="A52" t="s">
        <v>164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39" sqref="C39"/>
    </sheetView>
  </sheetViews>
  <sheetFormatPr defaultColWidth="9.00390625" defaultRowHeight="13.5"/>
  <sheetData>
    <row r="1" ht="14.25" thickBot="1">
      <c r="A1" t="s">
        <v>165</v>
      </c>
    </row>
    <row r="2" spans="1:8" ht="14.25" thickTop="1">
      <c r="A2" s="105"/>
      <c r="B2" s="105" t="s">
        <v>166</v>
      </c>
      <c r="C2" s="105"/>
      <c r="D2" s="105"/>
      <c r="E2" s="105"/>
      <c r="F2" s="105" t="s">
        <v>167</v>
      </c>
      <c r="G2" s="105"/>
      <c r="H2" s="105"/>
    </row>
    <row r="3" spans="1:8" ht="13.5">
      <c r="A3">
        <v>1</v>
      </c>
      <c r="B3">
        <v>-4.360758794064168</v>
      </c>
      <c r="C3">
        <v>26</v>
      </c>
      <c r="D3">
        <v>-1.0061830835184082</v>
      </c>
      <c r="E3">
        <v>1</v>
      </c>
      <c r="F3">
        <v>-4.360758794064168</v>
      </c>
      <c r="G3">
        <v>26</v>
      </c>
      <c r="H3">
        <v>-2.081163172902529</v>
      </c>
    </row>
    <row r="4" spans="1:8" ht="13.5">
      <c r="A4">
        <v>2</v>
      </c>
      <c r="B4">
        <v>1.880737272585975</v>
      </c>
      <c r="C4">
        <v>27</v>
      </c>
      <c r="D4">
        <v>1.9031347164855106</v>
      </c>
      <c r="E4">
        <v>2</v>
      </c>
      <c r="F4">
        <v>-1.2029558656013255</v>
      </c>
      <c r="G4">
        <v>27</v>
      </c>
      <c r="H4">
        <v>0.4314485034201787</v>
      </c>
    </row>
    <row r="5" spans="1:8" ht="13.5">
      <c r="A5">
        <v>3</v>
      </c>
      <c r="B5">
        <v>1.7183583622681908</v>
      </c>
      <c r="C5">
        <v>28</v>
      </c>
      <c r="D5">
        <v>0.6498157745227218</v>
      </c>
      <c r="E5">
        <v>3</v>
      </c>
      <c r="F5">
        <v>0.8676929337316759</v>
      </c>
      <c r="G5">
        <v>28</v>
      </c>
      <c r="H5">
        <v>0.9549128579222874</v>
      </c>
    </row>
    <row r="6" spans="1:8" ht="13.5">
      <c r="A6">
        <v>4</v>
      </c>
      <c r="B6">
        <v>0.328952864947496</v>
      </c>
      <c r="C6">
        <v>29</v>
      </c>
      <c r="D6">
        <v>-2.8191584533487912</v>
      </c>
      <c r="E6">
        <v>4</v>
      </c>
      <c r="F6">
        <v>0.9425384522641157</v>
      </c>
      <c r="G6">
        <v>29</v>
      </c>
      <c r="H6">
        <v>-2.143895645520477</v>
      </c>
    </row>
    <row r="7" spans="1:8" ht="13.5">
      <c r="A7">
        <v>5</v>
      </c>
      <c r="B7">
        <v>-2.280180524394382</v>
      </c>
      <c r="C7">
        <v>30</v>
      </c>
      <c r="D7">
        <v>0.15945943232509308</v>
      </c>
      <c r="E7">
        <v>5</v>
      </c>
      <c r="F7">
        <v>-1.6136682280296215</v>
      </c>
      <c r="G7">
        <v>30</v>
      </c>
      <c r="H7">
        <v>-1.3565877978221303</v>
      </c>
    </row>
    <row r="8" spans="1:8" ht="13.5">
      <c r="A8">
        <v>6</v>
      </c>
      <c r="B8">
        <v>2.1242340153548867</v>
      </c>
      <c r="C8">
        <v>31</v>
      </c>
      <c r="D8">
        <v>-3.76147454517195</v>
      </c>
      <c r="E8">
        <v>6</v>
      </c>
      <c r="F8">
        <v>0.9831349825766518</v>
      </c>
      <c r="G8">
        <v>31</v>
      </c>
      <c r="H8">
        <v>-4.720780180050678</v>
      </c>
    </row>
    <row r="9" spans="1:8" ht="13.5">
      <c r="A9">
        <v>7</v>
      </c>
      <c r="B9">
        <v>1.92169181900681</v>
      </c>
      <c r="C9">
        <v>32</v>
      </c>
      <c r="D9">
        <v>-3.9594601730641443</v>
      </c>
      <c r="E9">
        <v>7</v>
      </c>
      <c r="F9">
        <v>2.6169117893959593</v>
      </c>
      <c r="G9">
        <v>32</v>
      </c>
      <c r="H9">
        <v>-7.297740994266261</v>
      </c>
    </row>
    <row r="10" spans="1:8" ht="13.5">
      <c r="A10">
        <v>8</v>
      </c>
      <c r="B10">
        <v>0.5745948783442145</v>
      </c>
      <c r="C10">
        <v>33</v>
      </c>
      <c r="D10">
        <v>0.3966874828620348</v>
      </c>
      <c r="E10">
        <v>8</v>
      </c>
      <c r="F10">
        <v>2.4251335825684097</v>
      </c>
      <c r="G10">
        <v>33</v>
      </c>
      <c r="H10">
        <v>-4.763880870269375</v>
      </c>
    </row>
    <row r="11" spans="1:8" ht="13.5">
      <c r="A11">
        <v>9</v>
      </c>
      <c r="B11">
        <v>0.9664563549449667</v>
      </c>
      <c r="C11">
        <v>34</v>
      </c>
      <c r="D11">
        <v>-0.23213601707539055</v>
      </c>
      <c r="E11">
        <v>9</v>
      </c>
      <c r="F11">
        <v>2.6813798673238876</v>
      </c>
      <c r="G11">
        <v>34</v>
      </c>
      <c r="H11">
        <v>-3.6008953189628983</v>
      </c>
    </row>
    <row r="12" spans="1:8" ht="13.5">
      <c r="A12">
        <v>10</v>
      </c>
      <c r="B12">
        <v>1.2146324479545</v>
      </c>
      <c r="C12">
        <v>35</v>
      </c>
      <c r="D12">
        <v>1.0273322459397605</v>
      </c>
      <c r="E12">
        <v>10</v>
      </c>
      <c r="F12">
        <v>3.110759495613118</v>
      </c>
      <c r="G12">
        <v>35</v>
      </c>
      <c r="H12">
        <v>-1.5190264752835776</v>
      </c>
    </row>
    <row r="13" spans="1:8" ht="13.5">
      <c r="A13">
        <v>11</v>
      </c>
      <c r="B13">
        <v>4.3028194340877235</v>
      </c>
      <c r="C13">
        <v>36</v>
      </c>
      <c r="D13">
        <v>0.0515240117238136</v>
      </c>
      <c r="E13">
        <v>11</v>
      </c>
      <c r="F13">
        <v>6.502580568372558</v>
      </c>
      <c r="G13">
        <v>36</v>
      </c>
      <c r="H13">
        <v>-1.0226494841670672</v>
      </c>
    </row>
    <row r="14" spans="1:8" ht="13.5">
      <c r="A14">
        <v>12</v>
      </c>
      <c r="B14">
        <v>2.824158400471788</v>
      </c>
      <c r="C14">
        <v>37</v>
      </c>
      <c r="D14">
        <v>5.0418566388543695</v>
      </c>
      <c r="E14">
        <v>12</v>
      </c>
      <c r="F14">
        <v>7.422432239074169</v>
      </c>
      <c r="G14">
        <v>37</v>
      </c>
      <c r="H14">
        <v>4.318694146723565</v>
      </c>
    </row>
    <row r="15" spans="1:8" ht="13.5">
      <c r="A15">
        <v>13</v>
      </c>
      <c r="B15">
        <v>-2.978379143314669</v>
      </c>
      <c r="C15">
        <v>38</v>
      </c>
      <c r="D15">
        <v>-0.6434720489778556</v>
      </c>
      <c r="E15">
        <v>13</v>
      </c>
      <c r="F15">
        <v>2.2703641248176742</v>
      </c>
      <c r="G15">
        <v>38</v>
      </c>
      <c r="H15">
        <v>2.4104752421011266</v>
      </c>
    </row>
    <row r="16" spans="1:8" ht="13.5">
      <c r="A16">
        <v>14</v>
      </c>
      <c r="B16">
        <v>-4.209900907881092</v>
      </c>
      <c r="C16">
        <v>39</v>
      </c>
      <c r="D16">
        <v>-3.33697016685619</v>
      </c>
      <c r="E16">
        <v>14</v>
      </c>
      <c r="F16">
        <v>-2.6044219984727732</v>
      </c>
      <c r="G16">
        <v>39</v>
      </c>
      <c r="H16">
        <v>-1.6324122413053468</v>
      </c>
    </row>
    <row r="17" spans="1:8" ht="13.5">
      <c r="A17">
        <v>15</v>
      </c>
      <c r="B17">
        <v>4.313760655350052</v>
      </c>
      <c r="C17">
        <v>40</v>
      </c>
      <c r="D17">
        <v>1.1545921552169602</v>
      </c>
      <c r="E17">
        <v>15</v>
      </c>
      <c r="F17">
        <v>2.472054056818024</v>
      </c>
      <c r="G17">
        <v>40</v>
      </c>
      <c r="H17">
        <v>0.0002383684268494335</v>
      </c>
    </row>
    <row r="18" spans="1:8" ht="13.5">
      <c r="A18">
        <v>16</v>
      </c>
      <c r="B18">
        <v>6.095324351917952</v>
      </c>
      <c r="C18">
        <v>41</v>
      </c>
      <c r="D18">
        <v>1.1835584246000508</v>
      </c>
      <c r="E18">
        <v>16</v>
      </c>
      <c r="F18">
        <v>7.843427489980591</v>
      </c>
      <c r="G18">
        <v>41</v>
      </c>
      <c r="H18">
        <v>1.1837269858796235</v>
      </c>
    </row>
    <row r="19" spans="1:8" ht="13.5">
      <c r="A19">
        <v>17</v>
      </c>
      <c r="B19">
        <v>-1.1240058483963367</v>
      </c>
      <c r="C19">
        <v>42</v>
      </c>
      <c r="D19">
        <v>2.3459847398044076</v>
      </c>
      <c r="E19">
        <v>17</v>
      </c>
      <c r="F19">
        <v>4.422442527433479</v>
      </c>
      <c r="G19">
        <v>42</v>
      </c>
      <c r="H19">
        <v>3.18305254296124</v>
      </c>
    </row>
    <row r="20" spans="1:8" ht="13.5">
      <c r="A20">
        <v>18</v>
      </c>
      <c r="B20">
        <v>-2.3619088551640743</v>
      </c>
      <c r="C20">
        <v>43</v>
      </c>
      <c r="D20">
        <v>-4.494399945542682</v>
      </c>
      <c r="E20">
        <v>18</v>
      </c>
      <c r="F20">
        <v>0.7654036883404012</v>
      </c>
      <c r="G20">
        <v>43</v>
      </c>
      <c r="H20">
        <v>-2.243517071997813</v>
      </c>
    </row>
    <row r="21" spans="1:8" ht="13.5">
      <c r="A21">
        <v>19</v>
      </c>
      <c r="B21">
        <v>-0.9710504400572972</v>
      </c>
      <c r="C21">
        <v>44</v>
      </c>
      <c r="D21">
        <v>-0.6300922450463986</v>
      </c>
      <c r="E21">
        <v>19</v>
      </c>
      <c r="F21">
        <v>-0.4297982834621359</v>
      </c>
      <c r="G21">
        <v>44</v>
      </c>
      <c r="H21">
        <v>-2.216586368441364</v>
      </c>
    </row>
    <row r="22" spans="1:8" ht="13.5">
      <c r="A22">
        <v>20</v>
      </c>
      <c r="B22">
        <v>-4.532830644166097</v>
      </c>
      <c r="C22">
        <v>45</v>
      </c>
      <c r="D22">
        <v>0.7604694474139251</v>
      </c>
      <c r="E22">
        <v>20</v>
      </c>
      <c r="F22">
        <v>-4.836760781123212</v>
      </c>
      <c r="G22">
        <v>45</v>
      </c>
      <c r="H22">
        <v>-0.8069807366839119</v>
      </c>
    </row>
    <row r="23" spans="1:8" ht="13.5">
      <c r="A23">
        <v>21</v>
      </c>
      <c r="B23">
        <v>2.7176315597898792</v>
      </c>
      <c r="C23">
        <v>46</v>
      </c>
      <c r="D23">
        <v>-1.2806924587493995</v>
      </c>
      <c r="E23">
        <v>21</v>
      </c>
      <c r="F23">
        <v>-0.7026644795382762</v>
      </c>
      <c r="G23">
        <v>46</v>
      </c>
      <c r="H23">
        <v>-1.8513456587724813</v>
      </c>
    </row>
    <row r="24" spans="1:8" ht="13.5">
      <c r="A24">
        <v>22</v>
      </c>
      <c r="B24">
        <v>0.7834773896320257</v>
      </c>
      <c r="C24">
        <v>47</v>
      </c>
      <c r="D24">
        <v>2.8847853172919713</v>
      </c>
      <c r="E24">
        <v>22</v>
      </c>
      <c r="F24">
        <v>0.2865910135844519</v>
      </c>
      <c r="G24">
        <v>47</v>
      </c>
      <c r="H24">
        <v>1.5756136400736462</v>
      </c>
    </row>
    <row r="25" spans="1:8" ht="13.5">
      <c r="A25">
        <v>23</v>
      </c>
      <c r="B25">
        <v>-5.447445801110007</v>
      </c>
      <c r="C25">
        <v>48</v>
      </c>
      <c r="D25">
        <v>-4.333869583206251</v>
      </c>
      <c r="E25">
        <v>23</v>
      </c>
      <c r="F25">
        <v>-5.2447841122178165</v>
      </c>
      <c r="G25">
        <v>48</v>
      </c>
      <c r="H25">
        <v>-3.2196807000827325</v>
      </c>
    </row>
    <row r="26" spans="1:8" ht="13.5">
      <c r="A26">
        <v>24</v>
      </c>
      <c r="B26">
        <v>-3.3229457585548516</v>
      </c>
      <c r="C26">
        <v>49</v>
      </c>
      <c r="D26">
        <v>-3.3318610803689808</v>
      </c>
      <c r="E26">
        <v>24</v>
      </c>
      <c r="F26">
        <v>-7.031773864373232</v>
      </c>
      <c r="G26">
        <v>49</v>
      </c>
      <c r="H26">
        <v>-5.608645408709685</v>
      </c>
    </row>
    <row r="27" spans="1:8" ht="13.5">
      <c r="A27" s="14">
        <v>25</v>
      </c>
      <c r="B27" s="14">
        <v>3.452323653618805</v>
      </c>
      <c r="C27" s="14">
        <v>50</v>
      </c>
      <c r="D27" s="14">
        <v>-3.3305855140497442</v>
      </c>
      <c r="E27" s="14">
        <v>25</v>
      </c>
      <c r="F27" s="14">
        <v>-1.5201671074772687</v>
      </c>
      <c r="G27" s="14">
        <v>50</v>
      </c>
      <c r="H27" s="14">
        <v>-7.2967166802371635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36" sqref="J36"/>
    </sheetView>
  </sheetViews>
  <sheetFormatPr defaultColWidth="9.00390625" defaultRowHeight="13.5"/>
  <sheetData>
    <row r="1" spans="1:12" ht="15" thickBot="1">
      <c r="A1" s="106" t="s">
        <v>168</v>
      </c>
      <c r="B1" s="106" t="s">
        <v>169</v>
      </c>
      <c r="C1" s="106"/>
      <c r="D1" s="106"/>
      <c r="E1" s="107"/>
      <c r="F1" s="106"/>
      <c r="G1" s="106"/>
      <c r="H1" s="106"/>
      <c r="I1" s="106"/>
      <c r="J1" s="106"/>
      <c r="K1" s="106"/>
      <c r="L1" s="106"/>
    </row>
    <row r="2" spans="1:12" ht="29.25" thickTop="1">
      <c r="A2" s="108" t="s">
        <v>170</v>
      </c>
      <c r="B2" s="109"/>
      <c r="C2" s="109" t="s">
        <v>39</v>
      </c>
      <c r="D2" s="109" t="s">
        <v>171</v>
      </c>
      <c r="E2" s="109" t="s">
        <v>172</v>
      </c>
      <c r="F2" s="109" t="s">
        <v>173</v>
      </c>
      <c r="G2" s="108" t="s">
        <v>170</v>
      </c>
      <c r="H2" s="109"/>
      <c r="I2" s="109" t="s">
        <v>39</v>
      </c>
      <c r="J2" s="109" t="s">
        <v>171</v>
      </c>
      <c r="K2" s="109" t="s">
        <v>172</v>
      </c>
      <c r="L2" s="109" t="s">
        <v>173</v>
      </c>
    </row>
    <row r="3" spans="1:12" ht="14.25">
      <c r="A3" s="110">
        <v>1</v>
      </c>
      <c r="B3" s="110">
        <v>0</v>
      </c>
      <c r="C3" s="111">
        <v>517.0268829911947</v>
      </c>
      <c r="D3" s="112">
        <v>81.8300852389075</v>
      </c>
      <c r="E3" s="112">
        <v>21.8300852389075</v>
      </c>
      <c r="F3" s="111">
        <v>60</v>
      </c>
      <c r="G3" s="110">
        <v>16</v>
      </c>
      <c r="H3" s="110">
        <v>1</v>
      </c>
      <c r="I3" s="111">
        <v>376.61533926584525</v>
      </c>
      <c r="J3" s="112">
        <v>36.33296508567582</v>
      </c>
      <c r="K3" s="112">
        <v>5.073463903972879</v>
      </c>
      <c r="L3" s="111">
        <v>31.259501181702944</v>
      </c>
    </row>
    <row r="4" spans="1:12" ht="14.25">
      <c r="A4" s="110">
        <v>2</v>
      </c>
      <c r="B4" s="110">
        <v>0</v>
      </c>
      <c r="C4" s="111">
        <v>360.65575361280935</v>
      </c>
      <c r="D4" s="112">
        <v>39.013454705884214</v>
      </c>
      <c r="E4" s="112">
        <v>27.013454705884214</v>
      </c>
      <c r="F4" s="111">
        <v>12</v>
      </c>
      <c r="G4" s="110">
        <v>17</v>
      </c>
      <c r="H4" s="110">
        <v>1</v>
      </c>
      <c r="I4" s="111">
        <v>259.6564806677634</v>
      </c>
      <c r="J4" s="112">
        <v>1.8690560257527977</v>
      </c>
      <c r="K4" s="112">
        <v>25.953575055173133</v>
      </c>
      <c r="L4" s="111">
        <v>-24.084519029420335</v>
      </c>
    </row>
    <row r="5" spans="1:12" ht="14.25">
      <c r="A5" s="110">
        <v>3</v>
      </c>
      <c r="B5" s="110">
        <v>0</v>
      </c>
      <c r="C5" s="111">
        <v>481.4061819357448</v>
      </c>
      <c r="D5" s="112">
        <v>1.7884293204406276</v>
      </c>
      <c r="E5" s="112">
        <v>-2.729363990947604</v>
      </c>
      <c r="F5" s="111">
        <v>4.517793311388232</v>
      </c>
      <c r="G5" s="110">
        <v>18</v>
      </c>
      <c r="H5" s="110">
        <v>0</v>
      </c>
      <c r="I5" s="111">
        <v>202.23689691338222</v>
      </c>
      <c r="J5" s="112">
        <v>28.723103544762125</v>
      </c>
      <c r="K5" s="112">
        <v>21.41383225127356</v>
      </c>
      <c r="L5" s="111">
        <v>7.309271293488564</v>
      </c>
    </row>
    <row r="6" spans="1:12" ht="14.25">
      <c r="A6" s="110">
        <v>4</v>
      </c>
      <c r="B6" s="110">
        <v>0</v>
      </c>
      <c r="C6" s="111">
        <v>258.6899151734542</v>
      </c>
      <c r="D6" s="112">
        <v>45.91060936334543</v>
      </c>
      <c r="E6" s="112">
        <v>14.796507962746546</v>
      </c>
      <c r="F6" s="111">
        <v>31.114101400598884</v>
      </c>
      <c r="G6" s="110">
        <v>19</v>
      </c>
      <c r="H6" s="110">
        <v>1</v>
      </c>
      <c r="I6" s="111">
        <v>900</v>
      </c>
      <c r="J6" s="112">
        <v>33.25603650708217</v>
      </c>
      <c r="K6" s="112">
        <v>28.93558080861112</v>
      </c>
      <c r="L6" s="111">
        <v>4.320455698471051</v>
      </c>
    </row>
    <row r="7" spans="1:12" ht="14.25">
      <c r="A7" s="110">
        <v>5</v>
      </c>
      <c r="B7" s="110">
        <v>1</v>
      </c>
      <c r="C7" s="111">
        <v>650</v>
      </c>
      <c r="D7" s="112">
        <v>53.744223653920926</v>
      </c>
      <c r="E7" s="112">
        <v>16.410485891829012</v>
      </c>
      <c r="F7" s="111">
        <v>37.333737762091914</v>
      </c>
      <c r="G7" s="110">
        <v>20</v>
      </c>
      <c r="H7" s="110">
        <v>1</v>
      </c>
      <c r="I7" s="111">
        <v>508.33052202651743</v>
      </c>
      <c r="J7" s="112">
        <v>32.20748006540816</v>
      </c>
      <c r="K7" s="112">
        <v>24.561809419101337</v>
      </c>
      <c r="L7" s="111">
        <v>7.645670646306826</v>
      </c>
    </row>
    <row r="8" spans="1:12" ht="14.25">
      <c r="A8" s="110">
        <v>6</v>
      </c>
      <c r="B8" s="110">
        <v>1</v>
      </c>
      <c r="C8" s="111">
        <v>563.7446699634893</v>
      </c>
      <c r="D8" s="112">
        <v>17.15402398374863</v>
      </c>
      <c r="E8" s="112">
        <v>37.6101821125485</v>
      </c>
      <c r="F8" s="111">
        <v>-20.45615812879987</v>
      </c>
      <c r="G8" s="110">
        <v>21</v>
      </c>
      <c r="H8" s="110">
        <v>0</v>
      </c>
      <c r="I8" s="111">
        <v>300.98073668486904</v>
      </c>
      <c r="J8" s="112">
        <v>19.153184287715703</v>
      </c>
      <c r="K8" s="112">
        <v>34.90302565798629</v>
      </c>
      <c r="L8" s="111">
        <v>-15.749841370270588</v>
      </c>
    </row>
    <row r="9" spans="1:12" ht="14.25">
      <c r="A9" s="110">
        <v>7</v>
      </c>
      <c r="B9" s="110">
        <v>0</v>
      </c>
      <c r="C9" s="111">
        <v>207.1659034496406</v>
      </c>
      <c r="D9" s="112">
        <v>37.49686541385017</v>
      </c>
      <c r="E9" s="112">
        <v>2.4968654138501734</v>
      </c>
      <c r="F9" s="111">
        <v>35</v>
      </c>
      <c r="G9" s="110">
        <v>22</v>
      </c>
      <c r="H9" s="110">
        <v>0</v>
      </c>
      <c r="I9" s="111">
        <v>451.8072453007335</v>
      </c>
      <c r="J9" s="112">
        <v>51.53169377578888</v>
      </c>
      <c r="K9" s="112">
        <v>24.53169377578888</v>
      </c>
      <c r="L9" s="111">
        <v>27</v>
      </c>
    </row>
    <row r="10" spans="1:12" ht="14.25">
      <c r="A10" s="110">
        <v>8</v>
      </c>
      <c r="B10" s="110">
        <v>1</v>
      </c>
      <c r="C10" s="111">
        <v>388.99941702911747</v>
      </c>
      <c r="D10" s="112">
        <v>7.310335452784784</v>
      </c>
      <c r="E10" s="112">
        <v>16.653230027732207</v>
      </c>
      <c r="F10" s="111">
        <v>-9.342894574947422</v>
      </c>
      <c r="G10" s="110">
        <v>23</v>
      </c>
      <c r="H10" s="110">
        <v>0</v>
      </c>
      <c r="I10" s="111">
        <v>179.9349499575328</v>
      </c>
      <c r="J10" s="112">
        <v>23.539631759631447</v>
      </c>
      <c r="K10" s="112">
        <v>14.478218923177337</v>
      </c>
      <c r="L10" s="111">
        <v>9.06141283645411</v>
      </c>
    </row>
    <row r="11" spans="1:12" ht="14.25">
      <c r="A11" s="110">
        <v>9</v>
      </c>
      <c r="B11" s="110">
        <v>0</v>
      </c>
      <c r="C11" s="111">
        <v>29.735992685891688</v>
      </c>
      <c r="D11" s="112">
        <v>25.982170730712824</v>
      </c>
      <c r="E11" s="112">
        <v>20.410898337577237</v>
      </c>
      <c r="F11" s="111">
        <v>5.571272393135587</v>
      </c>
      <c r="G11" s="110">
        <v>24</v>
      </c>
      <c r="H11" s="110">
        <v>0</v>
      </c>
      <c r="I11" s="111">
        <v>419.60107157283346</v>
      </c>
      <c r="J11" s="112">
        <v>57.39917405147571</v>
      </c>
      <c r="K11" s="112">
        <v>16.39917405147571</v>
      </c>
      <c r="L11" s="111">
        <v>41</v>
      </c>
    </row>
    <row r="12" spans="1:12" ht="14.25">
      <c r="A12" s="110">
        <v>10</v>
      </c>
      <c r="B12" s="110">
        <v>0</v>
      </c>
      <c r="C12" s="111">
        <v>95.05317368311808</v>
      </c>
      <c r="D12" s="112">
        <v>36.396692242560675</v>
      </c>
      <c r="E12" s="112">
        <v>24.022615485155256</v>
      </c>
      <c r="F12" s="111">
        <v>12.374076757405419</v>
      </c>
      <c r="G12" s="110">
        <v>25</v>
      </c>
      <c r="H12" s="110">
        <v>1</v>
      </c>
      <c r="I12" s="111">
        <v>355.63943558518076</v>
      </c>
      <c r="J12" s="112">
        <v>51.38708623533603</v>
      </c>
      <c r="K12" s="112">
        <v>28.74933903105557</v>
      </c>
      <c r="L12" s="111">
        <v>22.63774720428046</v>
      </c>
    </row>
    <row r="13" spans="1:12" ht="14.25">
      <c r="A13" s="110">
        <v>11</v>
      </c>
      <c r="B13" s="110">
        <v>1</v>
      </c>
      <c r="C13" s="111">
        <v>232.6154978814884</v>
      </c>
      <c r="D13" s="112">
        <v>19.571904279728187</v>
      </c>
      <c r="E13" s="112">
        <v>14.297604644089006</v>
      </c>
      <c r="F13" s="111">
        <v>5.274299635639181</v>
      </c>
      <c r="G13" s="110">
        <v>26</v>
      </c>
      <c r="H13" s="110">
        <v>0</v>
      </c>
      <c r="I13" s="111">
        <v>651.0172804351896</v>
      </c>
      <c r="J13" s="112">
        <v>24.765573774202494</v>
      </c>
      <c r="K13" s="112">
        <v>15.267285157751758</v>
      </c>
      <c r="L13" s="111">
        <v>9.498288616450736</v>
      </c>
    </row>
    <row r="14" spans="1:12" ht="14.25">
      <c r="A14" s="110">
        <v>12</v>
      </c>
      <c r="B14" s="110">
        <v>1</v>
      </c>
      <c r="C14" s="111">
        <v>473.9519633600139</v>
      </c>
      <c r="D14" s="112">
        <v>20.246044490049826</v>
      </c>
      <c r="E14" s="112">
        <v>33.18521754001267</v>
      </c>
      <c r="F14" s="111">
        <v>-12.939173049962847</v>
      </c>
      <c r="G14" s="110">
        <v>27</v>
      </c>
      <c r="H14" s="110">
        <v>1</v>
      </c>
      <c r="I14" s="111">
        <v>294.0120177496283</v>
      </c>
      <c r="J14" s="112">
        <v>39.07139110495336</v>
      </c>
      <c r="K14" s="112">
        <v>17.112411165289814</v>
      </c>
      <c r="L14" s="111">
        <v>21.95897993966355</v>
      </c>
    </row>
    <row r="15" spans="1:12" ht="14.25">
      <c r="A15" s="110">
        <v>13</v>
      </c>
      <c r="B15" s="110">
        <v>0</v>
      </c>
      <c r="C15" s="111">
        <v>448.4024381978088</v>
      </c>
      <c r="D15" s="112">
        <v>36.9921838985465</v>
      </c>
      <c r="E15" s="112">
        <v>15.594998836168088</v>
      </c>
      <c r="F15" s="111">
        <v>21.397185062378412</v>
      </c>
      <c r="G15" s="110">
        <v>28</v>
      </c>
      <c r="H15" s="110">
        <v>1</v>
      </c>
      <c r="I15" s="111">
        <v>373.0096475206665</v>
      </c>
      <c r="J15" s="112">
        <v>23.237059925377253</v>
      </c>
      <c r="K15" s="112">
        <v>31.70258201454999</v>
      </c>
      <c r="L15" s="111">
        <v>-8.465522089172737</v>
      </c>
    </row>
    <row r="16" spans="1:12" ht="14.25">
      <c r="A16" s="110">
        <v>14</v>
      </c>
      <c r="B16" s="110">
        <v>0</v>
      </c>
      <c r="C16" s="111">
        <v>598.0096554791089</v>
      </c>
      <c r="D16" s="112">
        <v>28.97179297171533</v>
      </c>
      <c r="E16" s="112">
        <v>3.971792971715331</v>
      </c>
      <c r="F16" s="111">
        <v>25</v>
      </c>
      <c r="G16" s="110">
        <v>29</v>
      </c>
      <c r="H16" s="110">
        <v>1</v>
      </c>
      <c r="I16" s="111">
        <v>303.82330553184147</v>
      </c>
      <c r="J16" s="112">
        <v>21.837057677912526</v>
      </c>
      <c r="K16" s="112">
        <v>16.84432623325847</v>
      </c>
      <c r="L16" s="111">
        <v>4.992731444654055</v>
      </c>
    </row>
    <row r="17" spans="1:12" ht="14.25">
      <c r="A17" s="113">
        <v>15</v>
      </c>
      <c r="B17" s="113">
        <v>0</v>
      </c>
      <c r="C17" s="114">
        <v>453.18240128981415</v>
      </c>
      <c r="D17" s="115">
        <v>28.338694240374025</v>
      </c>
      <c r="E17" s="115">
        <v>15.589405443752185</v>
      </c>
      <c r="F17" s="114">
        <v>12.74928879662184</v>
      </c>
      <c r="G17" s="113">
        <v>30</v>
      </c>
      <c r="H17" s="113">
        <v>0</v>
      </c>
      <c r="I17" s="114">
        <v>294.1612317241379</v>
      </c>
      <c r="J17" s="115">
        <v>20.68706983962329</v>
      </c>
      <c r="K17" s="115">
        <v>20.786724285717355</v>
      </c>
      <c r="L17" s="114">
        <v>-0.09965444609406404</v>
      </c>
    </row>
    <row r="18" spans="1:12" ht="14.25">
      <c r="A18" s="110" t="s">
        <v>174</v>
      </c>
      <c r="B18" s="106"/>
      <c r="C18" s="106"/>
      <c r="D18" s="106"/>
      <c r="E18" s="106"/>
      <c r="F18" s="106"/>
      <c r="G18" s="106"/>
      <c r="H18" s="110"/>
      <c r="I18" s="110"/>
      <c r="J18" s="110"/>
      <c r="K18" s="110"/>
      <c r="L18" s="110"/>
    </row>
    <row r="19" spans="1:12" ht="14.25">
      <c r="A19" s="107" t="s">
        <v>175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4.25">
      <c r="A20" s="107" t="s">
        <v>176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4.25">
      <c r="A21" s="107" t="s">
        <v>177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C35" sqref="C35"/>
    </sheetView>
  </sheetViews>
  <sheetFormatPr defaultColWidth="9.00390625" defaultRowHeight="13.5"/>
  <sheetData>
    <row r="2" spans="1:13" ht="15" thickBot="1">
      <c r="A2" s="107" t="s">
        <v>178</v>
      </c>
      <c r="B2" s="106" t="s">
        <v>179</v>
      </c>
      <c r="C2" s="106"/>
      <c r="D2" s="106"/>
      <c r="E2" s="106"/>
      <c r="F2" s="107"/>
      <c r="G2" s="106"/>
      <c r="H2" s="106"/>
      <c r="I2" s="106"/>
      <c r="J2" s="106"/>
      <c r="K2" s="106"/>
      <c r="L2" s="106"/>
      <c r="M2" s="106"/>
    </row>
    <row r="3" spans="1:13" ht="15" thickTop="1">
      <c r="A3" s="116" t="s">
        <v>170</v>
      </c>
      <c r="B3" s="117" t="s">
        <v>180</v>
      </c>
      <c r="C3" s="117" t="s">
        <v>181</v>
      </c>
      <c r="D3" s="117" t="s">
        <v>182</v>
      </c>
      <c r="E3" s="118" t="s">
        <v>183</v>
      </c>
      <c r="F3" s="117" t="s">
        <v>184</v>
      </c>
      <c r="G3" s="116"/>
      <c r="H3" s="119" t="s">
        <v>170</v>
      </c>
      <c r="I3" s="117" t="s">
        <v>180</v>
      </c>
      <c r="J3" s="117" t="s">
        <v>181</v>
      </c>
      <c r="K3" s="117" t="s">
        <v>182</v>
      </c>
      <c r="L3" s="118" t="s">
        <v>183</v>
      </c>
      <c r="M3" s="117" t="s">
        <v>184</v>
      </c>
    </row>
    <row r="4" spans="1:13" ht="14.25">
      <c r="A4" s="120">
        <v>1</v>
      </c>
      <c r="B4" s="110">
        <v>4</v>
      </c>
      <c r="C4" s="110">
        <v>8</v>
      </c>
      <c r="D4" s="110">
        <v>3</v>
      </c>
      <c r="E4" s="110">
        <v>20</v>
      </c>
      <c r="F4" s="110">
        <v>0</v>
      </c>
      <c r="G4" s="110"/>
      <c r="H4" s="120">
        <v>16</v>
      </c>
      <c r="I4" s="110">
        <v>0</v>
      </c>
      <c r="J4" s="110">
        <v>2</v>
      </c>
      <c r="K4" s="110">
        <v>1</v>
      </c>
      <c r="L4" s="110">
        <v>15</v>
      </c>
      <c r="M4" s="110">
        <v>0</v>
      </c>
    </row>
    <row r="5" spans="1:13" ht="14.25">
      <c r="A5" s="120">
        <v>2</v>
      </c>
      <c r="B5" s="110">
        <v>4</v>
      </c>
      <c r="C5" s="110">
        <v>2</v>
      </c>
      <c r="D5" s="110">
        <v>1</v>
      </c>
      <c r="E5" s="110">
        <v>15</v>
      </c>
      <c r="F5" s="110">
        <v>0</v>
      </c>
      <c r="G5" s="110"/>
      <c r="H5" s="120">
        <v>17</v>
      </c>
      <c r="I5" s="110">
        <v>4</v>
      </c>
      <c r="J5" s="110">
        <v>4</v>
      </c>
      <c r="K5" s="110">
        <v>3</v>
      </c>
      <c r="L5" s="110">
        <v>20</v>
      </c>
      <c r="M5" s="110">
        <v>0</v>
      </c>
    </row>
    <row r="6" spans="1:13" ht="14.25">
      <c r="A6" s="120">
        <v>3</v>
      </c>
      <c r="B6" s="110">
        <v>4</v>
      </c>
      <c r="C6" s="110">
        <v>4</v>
      </c>
      <c r="D6" s="110">
        <v>0</v>
      </c>
      <c r="E6" s="110">
        <v>5</v>
      </c>
      <c r="F6" s="110">
        <v>0</v>
      </c>
      <c r="G6" s="110"/>
      <c r="H6" s="120">
        <v>18</v>
      </c>
      <c r="I6" s="110">
        <v>2</v>
      </c>
      <c r="J6" s="110">
        <v>2</v>
      </c>
      <c r="K6" s="110">
        <v>0</v>
      </c>
      <c r="L6" s="110">
        <v>10</v>
      </c>
      <c r="M6" s="121">
        <v>87.16706580622849</v>
      </c>
    </row>
    <row r="7" spans="1:13" ht="14.25">
      <c r="A7" s="120">
        <v>4</v>
      </c>
      <c r="B7" s="110">
        <v>0</v>
      </c>
      <c r="C7" s="110">
        <v>6</v>
      </c>
      <c r="D7" s="110">
        <v>0</v>
      </c>
      <c r="E7" s="110">
        <v>5</v>
      </c>
      <c r="F7" s="110">
        <v>0</v>
      </c>
      <c r="G7" s="110"/>
      <c r="H7" s="120">
        <v>19</v>
      </c>
      <c r="I7" s="110">
        <v>0</v>
      </c>
      <c r="J7" s="110">
        <v>0</v>
      </c>
      <c r="K7" s="110">
        <v>1</v>
      </c>
      <c r="L7" s="110">
        <v>10</v>
      </c>
      <c r="M7" s="121">
        <v>123.6222747273132</v>
      </c>
    </row>
    <row r="8" spans="1:13" ht="14.25">
      <c r="A8" s="120">
        <v>5</v>
      </c>
      <c r="B8" s="110">
        <v>0</v>
      </c>
      <c r="C8" s="110">
        <v>8</v>
      </c>
      <c r="D8" s="110">
        <v>1</v>
      </c>
      <c r="E8" s="110">
        <v>15</v>
      </c>
      <c r="F8" s="110">
        <v>0</v>
      </c>
      <c r="G8" s="110"/>
      <c r="H8" s="120">
        <v>20</v>
      </c>
      <c r="I8" s="110">
        <v>4</v>
      </c>
      <c r="J8" s="110">
        <v>2</v>
      </c>
      <c r="K8" s="110">
        <v>0</v>
      </c>
      <c r="L8" s="110">
        <v>5</v>
      </c>
      <c r="M8" s="121">
        <v>148.0902122994812</v>
      </c>
    </row>
    <row r="9" spans="1:13" ht="14.25">
      <c r="A9" s="120">
        <v>6</v>
      </c>
      <c r="B9" s="110">
        <v>4</v>
      </c>
      <c r="C9" s="110">
        <v>4</v>
      </c>
      <c r="D9" s="110">
        <v>0</v>
      </c>
      <c r="E9" s="110">
        <v>10</v>
      </c>
      <c r="F9" s="110">
        <v>0</v>
      </c>
      <c r="G9" s="110"/>
      <c r="H9" s="120">
        <v>21</v>
      </c>
      <c r="I9" s="110">
        <v>2</v>
      </c>
      <c r="J9" s="110">
        <v>8</v>
      </c>
      <c r="K9" s="110">
        <v>2</v>
      </c>
      <c r="L9" s="110">
        <v>15</v>
      </c>
      <c r="M9" s="121">
        <v>180.2403932049492</v>
      </c>
    </row>
    <row r="10" spans="1:13" ht="14.25">
      <c r="A10" s="120">
        <v>7</v>
      </c>
      <c r="B10" s="110">
        <v>0</v>
      </c>
      <c r="C10" s="110">
        <v>4</v>
      </c>
      <c r="D10" s="110">
        <v>2</v>
      </c>
      <c r="E10" s="110">
        <v>15</v>
      </c>
      <c r="F10" s="110">
        <v>0</v>
      </c>
      <c r="G10" s="110"/>
      <c r="H10" s="120">
        <v>22</v>
      </c>
      <c r="I10" s="110">
        <v>2</v>
      </c>
      <c r="J10" s="110">
        <v>2</v>
      </c>
      <c r="K10" s="110">
        <v>0</v>
      </c>
      <c r="L10" s="110">
        <v>10</v>
      </c>
      <c r="M10" s="121">
        <v>230.0186829700251</v>
      </c>
    </row>
    <row r="11" spans="1:13" ht="14.25">
      <c r="A11" s="120">
        <v>8</v>
      </c>
      <c r="B11" s="110">
        <v>0</v>
      </c>
      <c r="C11" s="110">
        <v>2</v>
      </c>
      <c r="D11" s="110">
        <v>2</v>
      </c>
      <c r="E11" s="110">
        <v>20</v>
      </c>
      <c r="F11" s="110">
        <v>0</v>
      </c>
      <c r="G11" s="110"/>
      <c r="H11" s="120">
        <v>23</v>
      </c>
      <c r="I11" s="110">
        <v>0</v>
      </c>
      <c r="J11" s="110">
        <v>4</v>
      </c>
      <c r="K11" s="110">
        <v>1</v>
      </c>
      <c r="L11" s="110">
        <v>15</v>
      </c>
      <c r="M11" s="121">
        <v>233.54295457435364</v>
      </c>
    </row>
    <row r="12" spans="1:13" ht="14.25">
      <c r="A12" s="120">
        <v>9</v>
      </c>
      <c r="B12" s="110">
        <v>4</v>
      </c>
      <c r="C12" s="110">
        <v>0</v>
      </c>
      <c r="D12" s="110">
        <v>3</v>
      </c>
      <c r="E12" s="110">
        <v>20</v>
      </c>
      <c r="F12" s="110">
        <v>0</v>
      </c>
      <c r="G12" s="110"/>
      <c r="H12" s="120">
        <v>24</v>
      </c>
      <c r="I12" s="110">
        <v>4</v>
      </c>
      <c r="J12" s="110">
        <v>4</v>
      </c>
      <c r="K12" s="110">
        <v>1</v>
      </c>
      <c r="L12" s="110">
        <v>10</v>
      </c>
      <c r="M12" s="121">
        <v>239.75084861661162</v>
      </c>
    </row>
    <row r="13" spans="1:13" ht="14.25">
      <c r="A13" s="120">
        <v>10</v>
      </c>
      <c r="B13" s="110">
        <v>4</v>
      </c>
      <c r="C13" s="110">
        <v>10</v>
      </c>
      <c r="D13" s="110">
        <v>0</v>
      </c>
      <c r="E13" s="110">
        <v>10</v>
      </c>
      <c r="F13" s="110">
        <v>0</v>
      </c>
      <c r="G13" s="110"/>
      <c r="H13" s="120">
        <v>25</v>
      </c>
      <c r="I13" s="110">
        <v>4</v>
      </c>
      <c r="J13" s="110">
        <v>2</v>
      </c>
      <c r="K13" s="110">
        <v>2</v>
      </c>
      <c r="L13" s="110">
        <v>15</v>
      </c>
      <c r="M13" s="121">
        <v>240.60949239510228</v>
      </c>
    </row>
    <row r="14" spans="1:13" ht="14.25">
      <c r="A14" s="120">
        <v>11</v>
      </c>
      <c r="B14" s="110">
        <v>2</v>
      </c>
      <c r="C14" s="110">
        <v>2</v>
      </c>
      <c r="D14" s="110">
        <v>0</v>
      </c>
      <c r="E14" s="110">
        <v>5</v>
      </c>
      <c r="F14" s="110">
        <v>0</v>
      </c>
      <c r="G14" s="110"/>
      <c r="H14" s="120">
        <v>26</v>
      </c>
      <c r="I14" s="110">
        <v>4</v>
      </c>
      <c r="J14" s="110">
        <v>2</v>
      </c>
      <c r="K14" s="110">
        <v>2</v>
      </c>
      <c r="L14" s="110">
        <v>15</v>
      </c>
      <c r="M14" s="121">
        <v>258.9720561204522</v>
      </c>
    </row>
    <row r="15" spans="1:13" ht="14.25">
      <c r="A15" s="120">
        <v>12</v>
      </c>
      <c r="B15" s="110">
        <v>4</v>
      </c>
      <c r="C15" s="110">
        <v>4</v>
      </c>
      <c r="D15" s="110">
        <v>1</v>
      </c>
      <c r="E15" s="110">
        <v>10</v>
      </c>
      <c r="F15" s="110">
        <v>0</v>
      </c>
      <c r="G15" s="110"/>
      <c r="H15" s="120">
        <v>27</v>
      </c>
      <c r="I15" s="110">
        <v>4</v>
      </c>
      <c r="J15" s="110">
        <v>4</v>
      </c>
      <c r="K15" s="110">
        <v>3</v>
      </c>
      <c r="L15" s="110">
        <v>20</v>
      </c>
      <c r="M15" s="121">
        <v>267.4074642761552</v>
      </c>
    </row>
    <row r="16" spans="1:13" ht="14.25">
      <c r="A16" s="120">
        <v>13</v>
      </c>
      <c r="B16" s="110">
        <v>2</v>
      </c>
      <c r="C16" s="110">
        <v>2</v>
      </c>
      <c r="D16" s="110">
        <v>1</v>
      </c>
      <c r="E16" s="110">
        <v>15</v>
      </c>
      <c r="F16" s="110">
        <v>0</v>
      </c>
      <c r="G16" s="110"/>
      <c r="H16" s="120">
        <v>28</v>
      </c>
      <c r="I16" s="110">
        <v>0</v>
      </c>
      <c r="J16" s="110">
        <v>8</v>
      </c>
      <c r="K16" s="110">
        <v>1</v>
      </c>
      <c r="L16" s="110">
        <v>15</v>
      </c>
      <c r="M16" s="121">
        <v>318.82855896085675</v>
      </c>
    </row>
    <row r="17" spans="1:13" ht="14.25">
      <c r="A17" s="120">
        <v>14</v>
      </c>
      <c r="B17" s="110">
        <v>4</v>
      </c>
      <c r="C17" s="110">
        <v>2</v>
      </c>
      <c r="D17" s="110">
        <v>3</v>
      </c>
      <c r="E17" s="110">
        <v>20</v>
      </c>
      <c r="F17" s="110">
        <v>0</v>
      </c>
      <c r="G17" s="110"/>
      <c r="H17" s="120">
        <v>29</v>
      </c>
      <c r="I17" s="110">
        <v>2</v>
      </c>
      <c r="J17" s="110">
        <v>8</v>
      </c>
      <c r="K17" s="110">
        <v>2</v>
      </c>
      <c r="L17" s="110">
        <v>20</v>
      </c>
      <c r="M17" s="121">
        <v>323.3130172145684</v>
      </c>
    </row>
    <row r="18" spans="1:13" ht="14.25">
      <c r="A18" s="122">
        <v>15</v>
      </c>
      <c r="B18" s="113">
        <v>0</v>
      </c>
      <c r="C18" s="113">
        <v>2</v>
      </c>
      <c r="D18" s="113">
        <v>0</v>
      </c>
      <c r="E18" s="113">
        <v>10</v>
      </c>
      <c r="F18" s="113">
        <v>0</v>
      </c>
      <c r="G18" s="113"/>
      <c r="H18" s="122">
        <v>30</v>
      </c>
      <c r="I18" s="113">
        <v>4</v>
      </c>
      <c r="J18" s="113">
        <v>8</v>
      </c>
      <c r="K18" s="113">
        <v>1</v>
      </c>
      <c r="L18" s="113">
        <v>10</v>
      </c>
      <c r="M18" s="123">
        <v>339.3496637427161</v>
      </c>
    </row>
    <row r="19" spans="1:13" ht="14.25">
      <c r="A19" s="107" t="s">
        <v>185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ht="14.25">
      <c r="A20" s="107" t="s">
        <v>186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24"/>
  <sheetViews>
    <sheetView workbookViewId="0" topLeftCell="A1">
      <selection activeCell="C36" sqref="C36"/>
    </sheetView>
  </sheetViews>
  <sheetFormatPr defaultColWidth="9.00390625" defaultRowHeight="13.5"/>
  <sheetData>
    <row r="3" spans="1:6" ht="14.25" thickBot="1">
      <c r="A3" s="24" t="s">
        <v>187</v>
      </c>
      <c r="B3" s="24"/>
      <c r="C3" s="24"/>
      <c r="D3" s="24"/>
      <c r="E3" s="24"/>
      <c r="F3" s="24"/>
    </row>
    <row r="4" spans="1:6" ht="14.25" thickTop="1">
      <c r="A4" s="124" t="s">
        <v>188</v>
      </c>
      <c r="B4" s="124" t="s">
        <v>189</v>
      </c>
      <c r="C4" s="124" t="s">
        <v>190</v>
      </c>
      <c r="D4" s="124" t="s">
        <v>191</v>
      </c>
      <c r="E4" s="124" t="s">
        <v>192</v>
      </c>
      <c r="F4" s="124" t="s">
        <v>193</v>
      </c>
    </row>
    <row r="5" spans="1:6" ht="13.5">
      <c r="A5" s="125" t="s">
        <v>194</v>
      </c>
      <c r="B5" s="29">
        <v>1</v>
      </c>
      <c r="C5" s="29">
        <v>1990</v>
      </c>
      <c r="D5" s="29">
        <v>193</v>
      </c>
      <c r="E5" s="29">
        <v>125</v>
      </c>
      <c r="F5" s="29">
        <v>276</v>
      </c>
    </row>
    <row r="6" spans="1:6" ht="13.5">
      <c r="A6" s="125" t="s">
        <v>194</v>
      </c>
      <c r="B6" s="29">
        <v>1</v>
      </c>
      <c r="C6" s="29">
        <v>1991</v>
      </c>
      <c r="D6" s="29">
        <v>171</v>
      </c>
      <c r="E6" s="29">
        <v>141</v>
      </c>
      <c r="F6" s="29">
        <v>266</v>
      </c>
    </row>
    <row r="7" spans="1:6" ht="13.5">
      <c r="A7" s="125" t="s">
        <v>194</v>
      </c>
      <c r="B7" s="29">
        <v>1</v>
      </c>
      <c r="C7" s="29">
        <v>1992</v>
      </c>
      <c r="D7" s="29">
        <v>138</v>
      </c>
      <c r="E7" s="29">
        <v>142</v>
      </c>
      <c r="F7" s="29">
        <v>244</v>
      </c>
    </row>
    <row r="8" spans="1:6" ht="13.5">
      <c r="A8" s="125" t="s">
        <v>195</v>
      </c>
      <c r="B8" s="29">
        <v>2</v>
      </c>
      <c r="C8" s="29">
        <v>1990</v>
      </c>
      <c r="D8" s="29">
        <v>324</v>
      </c>
      <c r="E8" s="29">
        <v>148</v>
      </c>
      <c r="F8" s="29">
        <v>624</v>
      </c>
    </row>
    <row r="9" spans="1:6" ht="13.5">
      <c r="A9" s="125" t="s">
        <v>195</v>
      </c>
      <c r="B9" s="29">
        <v>2</v>
      </c>
      <c r="C9" s="29">
        <v>1991</v>
      </c>
      <c r="D9" s="29">
        <v>318</v>
      </c>
      <c r="E9" s="29">
        <v>180</v>
      </c>
      <c r="F9" s="29">
        <v>662</v>
      </c>
    </row>
    <row r="10" spans="1:6" ht="13.5">
      <c r="A10" s="125" t="s">
        <v>195</v>
      </c>
      <c r="B10" s="29">
        <v>2</v>
      </c>
      <c r="C10" s="29">
        <v>1992</v>
      </c>
      <c r="D10" s="29">
        <v>431</v>
      </c>
      <c r="E10" s="29">
        <v>213</v>
      </c>
      <c r="F10" s="29">
        <v>754</v>
      </c>
    </row>
    <row r="11" spans="1:6" ht="13.5">
      <c r="A11" s="125" t="s">
        <v>196</v>
      </c>
      <c r="B11" s="29">
        <v>3</v>
      </c>
      <c r="C11" s="29">
        <v>1990</v>
      </c>
      <c r="D11" s="29">
        <v>106</v>
      </c>
      <c r="E11" s="29">
        <v>110</v>
      </c>
      <c r="F11" s="29">
        <v>192</v>
      </c>
    </row>
    <row r="12" spans="1:6" ht="13.5">
      <c r="A12" s="125" t="s">
        <v>196</v>
      </c>
      <c r="B12" s="29">
        <v>3</v>
      </c>
      <c r="C12" s="29">
        <v>1991</v>
      </c>
      <c r="D12" s="29">
        <v>155</v>
      </c>
      <c r="E12" s="29">
        <v>90</v>
      </c>
      <c r="F12" s="29">
        <v>184</v>
      </c>
    </row>
    <row r="13" spans="1:6" ht="13.5">
      <c r="A13" s="125" t="s">
        <v>196</v>
      </c>
      <c r="B13" s="29">
        <v>3</v>
      </c>
      <c r="C13" s="29">
        <v>1992</v>
      </c>
      <c r="D13" s="29">
        <v>97</v>
      </c>
      <c r="E13" s="29">
        <v>100</v>
      </c>
      <c r="F13" s="29">
        <v>174</v>
      </c>
    </row>
    <row r="14" spans="1:6" ht="13.5">
      <c r="A14" s="125" t="s">
        <v>197</v>
      </c>
      <c r="B14" s="29">
        <v>4</v>
      </c>
      <c r="C14" s="29">
        <v>1990</v>
      </c>
      <c r="D14" s="29">
        <v>104</v>
      </c>
      <c r="E14" s="29">
        <v>139</v>
      </c>
      <c r="F14" s="29">
        <v>196</v>
      </c>
    </row>
    <row r="15" spans="1:6" ht="13.5">
      <c r="A15" s="125" t="s">
        <v>197</v>
      </c>
      <c r="B15" s="29">
        <v>4</v>
      </c>
      <c r="C15" s="29">
        <v>1991</v>
      </c>
      <c r="D15" s="29">
        <v>105</v>
      </c>
      <c r="E15" s="29">
        <v>112</v>
      </c>
      <c r="F15" s="29">
        <v>212</v>
      </c>
    </row>
    <row r="16" spans="1:6" ht="13.5">
      <c r="A16" s="125" t="s">
        <v>197</v>
      </c>
      <c r="B16" s="29">
        <v>4</v>
      </c>
      <c r="C16" s="29">
        <v>1992</v>
      </c>
      <c r="D16" s="29">
        <v>102</v>
      </c>
      <c r="E16" s="29">
        <v>104</v>
      </c>
      <c r="F16" s="29">
        <v>216</v>
      </c>
    </row>
    <row r="17" spans="1:6" ht="13.5">
      <c r="A17" s="125" t="s">
        <v>198</v>
      </c>
      <c r="B17" s="29">
        <v>5</v>
      </c>
      <c r="C17" s="29">
        <v>1990</v>
      </c>
      <c r="D17" s="29">
        <v>77</v>
      </c>
      <c r="E17" s="29">
        <v>80</v>
      </c>
      <c r="F17" s="29">
        <v>288</v>
      </c>
    </row>
    <row r="18" spans="1:6" ht="13.5">
      <c r="A18" s="125" t="s">
        <v>198</v>
      </c>
      <c r="B18" s="29">
        <v>5</v>
      </c>
      <c r="C18" s="29">
        <v>1991</v>
      </c>
      <c r="D18" s="29">
        <v>52</v>
      </c>
      <c r="E18" s="29">
        <v>80</v>
      </c>
      <c r="F18" s="29">
        <v>246</v>
      </c>
    </row>
    <row r="19" spans="1:6" ht="13.5">
      <c r="A19" s="125" t="s">
        <v>198</v>
      </c>
      <c r="B19" s="29">
        <v>5</v>
      </c>
      <c r="C19" s="29">
        <v>1992</v>
      </c>
      <c r="D19" s="29">
        <v>39</v>
      </c>
      <c r="E19" s="29">
        <v>100</v>
      </c>
      <c r="F19" s="29">
        <v>212</v>
      </c>
    </row>
    <row r="20" spans="1:6" ht="13.5">
      <c r="A20" s="125" t="s">
        <v>199</v>
      </c>
      <c r="B20" s="29">
        <v>6</v>
      </c>
      <c r="C20" s="29">
        <v>1990</v>
      </c>
      <c r="D20" s="29">
        <v>36</v>
      </c>
      <c r="E20" s="29">
        <v>46</v>
      </c>
      <c r="F20" s="29">
        <v>98</v>
      </c>
    </row>
    <row r="21" spans="1:6" ht="13.5">
      <c r="A21" s="125" t="s">
        <v>199</v>
      </c>
      <c r="B21" s="29">
        <v>6</v>
      </c>
      <c r="C21" s="29">
        <v>1991</v>
      </c>
      <c r="D21" s="29">
        <v>39</v>
      </c>
      <c r="E21" s="29">
        <v>45</v>
      </c>
      <c r="F21" s="29">
        <v>96</v>
      </c>
    </row>
    <row r="22" spans="1:6" ht="13.5">
      <c r="A22" s="126" t="s">
        <v>199</v>
      </c>
      <c r="B22" s="26">
        <v>6</v>
      </c>
      <c r="C22" s="26">
        <v>1992</v>
      </c>
      <c r="D22" s="26">
        <v>33</v>
      </c>
      <c r="E22" s="26">
        <v>43</v>
      </c>
      <c r="F22" s="26">
        <v>82</v>
      </c>
    </row>
    <row r="23" spans="1:6" ht="13.5">
      <c r="A23" s="127" t="s">
        <v>200</v>
      </c>
      <c r="B23" s="127" t="s">
        <v>200</v>
      </c>
      <c r="C23" s="127" t="s">
        <v>201</v>
      </c>
      <c r="D23" s="127" t="s">
        <v>202</v>
      </c>
      <c r="E23" s="127" t="s">
        <v>203</v>
      </c>
      <c r="F23" s="127" t="s">
        <v>204</v>
      </c>
    </row>
    <row r="24" spans="1:6" ht="13.5">
      <c r="A24" s="128" t="s">
        <v>205</v>
      </c>
      <c r="B24" s="24"/>
      <c r="C24" s="24"/>
      <c r="D24" s="24"/>
      <c r="E24" s="24"/>
      <c r="F24" s="24"/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7:I22"/>
  <sheetViews>
    <sheetView workbookViewId="0" topLeftCell="A1">
      <selection activeCell="C29" sqref="C29"/>
    </sheetView>
  </sheetViews>
  <sheetFormatPr defaultColWidth="9.00390625" defaultRowHeight="13.5"/>
  <sheetData>
    <row r="7" spans="1:9" ht="16.5" thickBot="1">
      <c r="A7" s="129" t="s">
        <v>206</v>
      </c>
      <c r="B7" s="106"/>
      <c r="C7" s="106"/>
      <c r="D7" s="130"/>
      <c r="E7" s="130"/>
      <c r="F7" s="131"/>
      <c r="G7" s="106"/>
      <c r="H7" s="106"/>
      <c r="I7" s="106"/>
    </row>
    <row r="8" spans="1:9" ht="16.5" thickTop="1">
      <c r="A8" s="132"/>
      <c r="B8" s="133" t="s">
        <v>207</v>
      </c>
      <c r="C8" s="133"/>
      <c r="D8" s="133"/>
      <c r="E8" s="133"/>
      <c r="F8" s="133" t="s">
        <v>208</v>
      </c>
      <c r="G8" s="132"/>
      <c r="H8" s="132"/>
      <c r="I8" s="132"/>
    </row>
    <row r="9" spans="1:9" ht="18" thickBot="1">
      <c r="A9" s="134" t="s">
        <v>209</v>
      </c>
      <c r="B9" s="134" t="s">
        <v>210</v>
      </c>
      <c r="C9" s="134" t="s">
        <v>211</v>
      </c>
      <c r="D9" s="134" t="s">
        <v>212</v>
      </c>
      <c r="E9" s="134" t="s">
        <v>213</v>
      </c>
      <c r="F9" s="134" t="s">
        <v>210</v>
      </c>
      <c r="G9" s="134" t="s">
        <v>211</v>
      </c>
      <c r="H9" s="134" t="s">
        <v>212</v>
      </c>
      <c r="I9" s="134" t="s">
        <v>213</v>
      </c>
    </row>
    <row r="10" spans="1:9" ht="15.75">
      <c r="A10" s="135">
        <v>1945</v>
      </c>
      <c r="B10" s="130">
        <v>1</v>
      </c>
      <c r="C10" s="136">
        <v>93.6</v>
      </c>
      <c r="D10" s="136">
        <v>2007.7</v>
      </c>
      <c r="E10" s="136">
        <v>319.6</v>
      </c>
      <c r="F10" s="130">
        <v>2</v>
      </c>
      <c r="G10" s="136">
        <v>39.27</v>
      </c>
      <c r="H10" s="136">
        <v>737.2</v>
      </c>
      <c r="I10" s="136">
        <v>92.4</v>
      </c>
    </row>
    <row r="11" spans="1:9" ht="15.75">
      <c r="A11" s="135">
        <v>1946</v>
      </c>
      <c r="B11" s="131">
        <v>1</v>
      </c>
      <c r="C11" s="136">
        <v>159.9</v>
      </c>
      <c r="D11" s="136">
        <v>2208.3</v>
      </c>
      <c r="E11" s="136">
        <v>346</v>
      </c>
      <c r="F11" s="131">
        <v>2</v>
      </c>
      <c r="G11" s="136">
        <v>53.46</v>
      </c>
      <c r="H11" s="136">
        <v>760.5</v>
      </c>
      <c r="I11" s="136">
        <v>86</v>
      </c>
    </row>
    <row r="12" spans="1:9" ht="15.75">
      <c r="A12" s="135">
        <v>1947</v>
      </c>
      <c r="B12" s="130">
        <v>1</v>
      </c>
      <c r="C12" s="136">
        <v>147.2</v>
      </c>
      <c r="D12" s="136">
        <v>1656.7</v>
      </c>
      <c r="E12" s="136">
        <v>456.4</v>
      </c>
      <c r="F12" s="130">
        <v>2</v>
      </c>
      <c r="G12" s="136">
        <v>55.56</v>
      </c>
      <c r="H12" s="136">
        <v>581.4</v>
      </c>
      <c r="I12" s="136">
        <v>111.1</v>
      </c>
    </row>
    <row r="13" spans="1:9" ht="15.75">
      <c r="A13" s="135">
        <v>1948</v>
      </c>
      <c r="B13" s="131">
        <v>1</v>
      </c>
      <c r="C13" s="136">
        <v>146.3</v>
      </c>
      <c r="D13" s="136">
        <v>1604.4</v>
      </c>
      <c r="E13" s="136">
        <v>543.4</v>
      </c>
      <c r="F13" s="131">
        <v>2</v>
      </c>
      <c r="G13" s="136">
        <v>49.56</v>
      </c>
      <c r="H13" s="136">
        <v>662.3</v>
      </c>
      <c r="I13" s="136">
        <v>130.6</v>
      </c>
    </row>
    <row r="14" spans="1:9" ht="15.75">
      <c r="A14" s="135">
        <v>1949</v>
      </c>
      <c r="B14" s="130">
        <v>1</v>
      </c>
      <c r="C14" s="136">
        <v>98.3</v>
      </c>
      <c r="D14" s="136">
        <v>1431.8</v>
      </c>
      <c r="E14" s="136">
        <v>618.3</v>
      </c>
      <c r="F14" s="130">
        <v>2</v>
      </c>
      <c r="G14" s="136">
        <v>32.04</v>
      </c>
      <c r="H14" s="136">
        <v>583.8</v>
      </c>
      <c r="I14" s="136">
        <v>141.8</v>
      </c>
    </row>
    <row r="15" spans="1:9" ht="15.75">
      <c r="A15" s="135">
        <v>1950</v>
      </c>
      <c r="B15" s="131">
        <v>1</v>
      </c>
      <c r="C15" s="136">
        <v>93.5</v>
      </c>
      <c r="D15" s="136">
        <v>1610.5</v>
      </c>
      <c r="E15" s="136">
        <v>647.4</v>
      </c>
      <c r="F15" s="131">
        <v>2</v>
      </c>
      <c r="G15" s="136">
        <v>32.24</v>
      </c>
      <c r="H15" s="136">
        <v>635.2</v>
      </c>
      <c r="I15" s="136">
        <v>136.7</v>
      </c>
    </row>
    <row r="16" spans="1:9" ht="15.75">
      <c r="A16" s="135">
        <v>1951</v>
      </c>
      <c r="B16" s="130">
        <v>1</v>
      </c>
      <c r="C16" s="136">
        <v>135.2</v>
      </c>
      <c r="D16" s="136">
        <v>1819.4</v>
      </c>
      <c r="E16" s="136">
        <v>671.3</v>
      </c>
      <c r="F16" s="130">
        <v>2</v>
      </c>
      <c r="G16" s="136">
        <v>54.38</v>
      </c>
      <c r="H16" s="136">
        <v>723.8</v>
      </c>
      <c r="I16" s="136">
        <v>129.7</v>
      </c>
    </row>
    <row r="17" spans="1:9" ht="15.75">
      <c r="A17" s="135">
        <v>1952</v>
      </c>
      <c r="B17" s="131">
        <v>1</v>
      </c>
      <c r="C17" s="136">
        <v>157.3</v>
      </c>
      <c r="D17" s="136">
        <v>2079.7</v>
      </c>
      <c r="E17" s="136">
        <v>726.1</v>
      </c>
      <c r="F17" s="131">
        <v>2</v>
      </c>
      <c r="G17" s="136">
        <v>71.78</v>
      </c>
      <c r="H17" s="136">
        <v>864.1</v>
      </c>
      <c r="I17" s="136">
        <v>145.5</v>
      </c>
    </row>
    <row r="18" spans="1:9" ht="15.75">
      <c r="A18" s="135">
        <v>1953</v>
      </c>
      <c r="B18" s="130">
        <v>1</v>
      </c>
      <c r="C18" s="136">
        <v>179.5</v>
      </c>
      <c r="D18" s="136">
        <v>2371.6</v>
      </c>
      <c r="E18" s="136">
        <v>800.3</v>
      </c>
      <c r="F18" s="131">
        <v>2</v>
      </c>
      <c r="G18" s="136">
        <v>90.08</v>
      </c>
      <c r="H18" s="136">
        <v>1193.5</v>
      </c>
      <c r="I18" s="136">
        <v>174.8</v>
      </c>
    </row>
    <row r="19" spans="1:9" ht="16.5" thickBot="1">
      <c r="A19" s="137">
        <v>1954</v>
      </c>
      <c r="B19" s="134">
        <v>1</v>
      </c>
      <c r="C19" s="138">
        <v>189.6</v>
      </c>
      <c r="D19" s="138">
        <v>2759.9</v>
      </c>
      <c r="E19" s="138">
        <v>888.9</v>
      </c>
      <c r="F19" s="134">
        <v>2</v>
      </c>
      <c r="G19" s="138">
        <v>67</v>
      </c>
      <c r="H19" s="138">
        <v>1189</v>
      </c>
      <c r="I19" s="138">
        <v>214</v>
      </c>
    </row>
    <row r="20" spans="1:9" ht="14.25">
      <c r="A20" s="139" t="s">
        <v>214</v>
      </c>
      <c r="B20" s="106"/>
      <c r="C20" s="106"/>
      <c r="D20" s="106"/>
      <c r="E20" s="106"/>
      <c r="F20" s="106"/>
      <c r="G20" s="106"/>
      <c r="H20" s="106"/>
      <c r="I20" s="106"/>
    </row>
    <row r="21" spans="1:9" ht="14.25">
      <c r="A21" s="139" t="s">
        <v>215</v>
      </c>
      <c r="B21" s="106"/>
      <c r="C21" s="106"/>
      <c r="D21" s="106"/>
      <c r="E21" s="106"/>
      <c r="F21" s="106"/>
      <c r="G21" s="106"/>
      <c r="H21" s="106"/>
      <c r="I21" s="106"/>
    </row>
    <row r="22" spans="1:9" ht="14.25">
      <c r="A22" s="139" t="s">
        <v>216</v>
      </c>
      <c r="B22" s="106"/>
      <c r="C22" s="106"/>
      <c r="D22" s="106"/>
      <c r="E22" s="106"/>
      <c r="F22" s="106"/>
      <c r="G22" s="106"/>
      <c r="H22" s="106"/>
      <c r="I22" s="106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4:I28"/>
  <sheetViews>
    <sheetView workbookViewId="0" topLeftCell="A1">
      <selection activeCell="C39" sqref="C39"/>
    </sheetView>
  </sheetViews>
  <sheetFormatPr defaultColWidth="9.00390625" defaultRowHeight="13.5"/>
  <sheetData>
    <row r="4" spans="1:2" ht="14.25" thickBot="1">
      <c r="A4" t="s">
        <v>217</v>
      </c>
      <c r="B4" t="s">
        <v>218</v>
      </c>
    </row>
    <row r="5" spans="1:9" ht="14.25" thickTop="1">
      <c r="A5" s="140" t="s">
        <v>219</v>
      </c>
      <c r="B5" s="140" t="s">
        <v>220</v>
      </c>
      <c r="C5" s="140" t="s">
        <v>221</v>
      </c>
      <c r="D5" s="140" t="s">
        <v>211</v>
      </c>
      <c r="E5" s="140" t="s">
        <v>222</v>
      </c>
      <c r="F5" s="140" t="s">
        <v>223</v>
      </c>
      <c r="G5" s="140" t="s">
        <v>224</v>
      </c>
      <c r="H5" s="140" t="s">
        <v>225</v>
      </c>
      <c r="I5" s="140" t="s">
        <v>226</v>
      </c>
    </row>
    <row r="6" spans="1:9" ht="13.5">
      <c r="A6">
        <v>39.8</v>
      </c>
      <c r="B6">
        <v>12.7</v>
      </c>
      <c r="C6">
        <v>28.8</v>
      </c>
      <c r="D6">
        <v>2.7</v>
      </c>
      <c r="E6">
        <v>180.1</v>
      </c>
      <c r="F6">
        <v>44.9</v>
      </c>
      <c r="G6">
        <v>2.2</v>
      </c>
      <c r="H6">
        <v>2.4</v>
      </c>
      <c r="I6">
        <v>3.4</v>
      </c>
    </row>
    <row r="7" spans="1:9" ht="13.5">
      <c r="A7">
        <v>41.9</v>
      </c>
      <c r="B7">
        <v>12.4</v>
      </c>
      <c r="C7">
        <v>25.5</v>
      </c>
      <c r="D7">
        <v>-0.2</v>
      </c>
      <c r="E7">
        <v>182.8</v>
      </c>
      <c r="F7">
        <v>45.6</v>
      </c>
      <c r="G7">
        <v>2.7</v>
      </c>
      <c r="H7">
        <v>3.9</v>
      </c>
      <c r="I7">
        <v>7.7</v>
      </c>
    </row>
    <row r="8" spans="1:9" ht="13.5">
      <c r="A8">
        <v>45</v>
      </c>
      <c r="B8">
        <v>16.9</v>
      </c>
      <c r="C8">
        <v>29.3</v>
      </c>
      <c r="D8">
        <v>1.9</v>
      </c>
      <c r="E8">
        <v>182.6</v>
      </c>
      <c r="F8">
        <v>50.1</v>
      </c>
      <c r="G8">
        <v>2.9</v>
      </c>
      <c r="H8">
        <v>3.2</v>
      </c>
      <c r="I8">
        <v>3.9</v>
      </c>
    </row>
    <row r="9" spans="1:9" ht="13.5">
      <c r="A9">
        <v>49.2</v>
      </c>
      <c r="B9">
        <v>18.4</v>
      </c>
      <c r="C9">
        <v>34.1</v>
      </c>
      <c r="D9">
        <v>5.2</v>
      </c>
      <c r="E9">
        <v>184.5</v>
      </c>
      <c r="F9">
        <v>57.2</v>
      </c>
      <c r="G9">
        <v>2.9</v>
      </c>
      <c r="H9">
        <v>2.8</v>
      </c>
      <c r="I9">
        <v>4.7</v>
      </c>
    </row>
    <row r="10" spans="1:9" ht="13.5">
      <c r="A10">
        <v>50.6</v>
      </c>
      <c r="B10">
        <v>19.4</v>
      </c>
      <c r="C10">
        <v>33.9</v>
      </c>
      <c r="D10">
        <v>3</v>
      </c>
      <c r="E10">
        <v>189.7</v>
      </c>
      <c r="F10">
        <v>57.1</v>
      </c>
      <c r="G10">
        <v>3.1</v>
      </c>
      <c r="H10">
        <v>3.5</v>
      </c>
      <c r="I10">
        <v>3.8</v>
      </c>
    </row>
    <row r="11" spans="1:9" ht="13.5">
      <c r="A11">
        <v>52.6</v>
      </c>
      <c r="B11">
        <v>20.1</v>
      </c>
      <c r="C11">
        <v>35.4</v>
      </c>
      <c r="D11">
        <v>5.1</v>
      </c>
      <c r="E11">
        <v>192.7</v>
      </c>
      <c r="F11">
        <v>61</v>
      </c>
      <c r="G11">
        <v>3.2</v>
      </c>
      <c r="H11">
        <v>3.3</v>
      </c>
      <c r="I11">
        <v>5.5</v>
      </c>
    </row>
    <row r="12" spans="1:9" ht="13.5">
      <c r="A12">
        <v>55.1</v>
      </c>
      <c r="B12">
        <v>19.6</v>
      </c>
      <c r="C12">
        <v>37.4</v>
      </c>
      <c r="D12">
        <v>5.6</v>
      </c>
      <c r="E12">
        <v>197.8</v>
      </c>
      <c r="F12">
        <v>64</v>
      </c>
      <c r="G12">
        <v>3.3</v>
      </c>
      <c r="H12">
        <v>3.3</v>
      </c>
      <c r="I12">
        <v>7</v>
      </c>
    </row>
    <row r="13" spans="1:9" ht="13.5">
      <c r="A13">
        <v>56.2</v>
      </c>
      <c r="B13">
        <v>19.8</v>
      </c>
      <c r="C13">
        <v>37.9</v>
      </c>
      <c r="D13">
        <v>4.2</v>
      </c>
      <c r="E13">
        <v>203.4</v>
      </c>
      <c r="F13">
        <v>64.4</v>
      </c>
      <c r="G13">
        <v>3.6</v>
      </c>
      <c r="H13">
        <v>4</v>
      </c>
      <c r="I13">
        <v>6.7</v>
      </c>
    </row>
    <row r="14" spans="1:9" ht="13.5">
      <c r="A14">
        <v>57.3</v>
      </c>
      <c r="B14">
        <v>21.1</v>
      </c>
      <c r="C14">
        <v>39.2</v>
      </c>
      <c r="D14">
        <v>3</v>
      </c>
      <c r="E14">
        <v>207.6</v>
      </c>
      <c r="F14">
        <v>64.5</v>
      </c>
      <c r="G14">
        <v>3.7</v>
      </c>
      <c r="H14">
        <v>4.2</v>
      </c>
      <c r="I14">
        <v>4.2</v>
      </c>
    </row>
    <row r="15" spans="1:9" ht="13.5">
      <c r="A15">
        <v>57.8</v>
      </c>
      <c r="B15">
        <v>21.7</v>
      </c>
      <c r="C15">
        <v>41.3</v>
      </c>
      <c r="D15">
        <v>5.1</v>
      </c>
      <c r="E15">
        <v>210.6</v>
      </c>
      <c r="F15">
        <v>67</v>
      </c>
      <c r="G15">
        <v>4</v>
      </c>
      <c r="H15">
        <v>4.1</v>
      </c>
      <c r="I15">
        <v>4</v>
      </c>
    </row>
    <row r="16" spans="1:9" ht="13.5">
      <c r="A16">
        <v>55</v>
      </c>
      <c r="B16">
        <v>15.6</v>
      </c>
      <c r="C16">
        <v>37.9</v>
      </c>
      <c r="D16">
        <v>1</v>
      </c>
      <c r="E16">
        <v>215.7</v>
      </c>
      <c r="F16">
        <v>61.2</v>
      </c>
      <c r="G16">
        <v>4.2</v>
      </c>
      <c r="H16">
        <v>5.2</v>
      </c>
      <c r="I16">
        <v>7.7</v>
      </c>
    </row>
    <row r="17" spans="1:9" ht="13.5">
      <c r="A17">
        <v>50.9</v>
      </c>
      <c r="B17">
        <v>11.4</v>
      </c>
      <c r="C17">
        <v>34.5</v>
      </c>
      <c r="D17">
        <v>-3.4</v>
      </c>
      <c r="E17">
        <v>216.7</v>
      </c>
      <c r="F17">
        <v>53.4</v>
      </c>
      <c r="G17">
        <v>4.8</v>
      </c>
      <c r="H17">
        <v>5.9</v>
      </c>
      <c r="I17">
        <v>7.5</v>
      </c>
    </row>
    <row r="18" spans="1:9" ht="13.5">
      <c r="A18">
        <v>45.6</v>
      </c>
      <c r="B18">
        <v>7</v>
      </c>
      <c r="C18">
        <v>29</v>
      </c>
      <c r="D18">
        <v>-6.2</v>
      </c>
      <c r="E18">
        <v>213.3</v>
      </c>
      <c r="F18">
        <v>44.3</v>
      </c>
      <c r="G18">
        <v>5.3</v>
      </c>
      <c r="H18">
        <v>4.9</v>
      </c>
      <c r="I18">
        <v>8.3</v>
      </c>
    </row>
    <row r="19" spans="1:9" ht="13.5">
      <c r="A19">
        <v>46.5</v>
      </c>
      <c r="B19">
        <v>11.2</v>
      </c>
      <c r="C19">
        <v>28.5</v>
      </c>
      <c r="D19">
        <v>-5.1</v>
      </c>
      <c r="E19">
        <v>207.1</v>
      </c>
      <c r="F19">
        <v>45.1</v>
      </c>
      <c r="G19">
        <v>5.6</v>
      </c>
      <c r="H19">
        <v>3.7</v>
      </c>
      <c r="I19">
        <v>5.4</v>
      </c>
    </row>
    <row r="20" spans="1:9" ht="13.5">
      <c r="A20">
        <v>48.7</v>
      </c>
      <c r="B20">
        <v>12.3</v>
      </c>
      <c r="C20">
        <v>30.6</v>
      </c>
      <c r="D20">
        <v>-3</v>
      </c>
      <c r="E20">
        <v>202</v>
      </c>
      <c r="F20">
        <v>49.7</v>
      </c>
      <c r="G20">
        <v>6</v>
      </c>
      <c r="H20">
        <v>4</v>
      </c>
      <c r="I20">
        <v>6.8</v>
      </c>
    </row>
    <row r="21" spans="1:9" ht="13.5">
      <c r="A21">
        <v>51.3</v>
      </c>
      <c r="B21">
        <v>14</v>
      </c>
      <c r="C21">
        <v>33.2</v>
      </c>
      <c r="D21">
        <v>-1.3</v>
      </c>
      <c r="E21">
        <v>199</v>
      </c>
      <c r="F21">
        <v>54.4</v>
      </c>
      <c r="G21">
        <v>6.1</v>
      </c>
      <c r="H21">
        <v>4.4</v>
      </c>
      <c r="I21">
        <v>7.2</v>
      </c>
    </row>
    <row r="22" spans="1:9" ht="13.5">
      <c r="A22">
        <v>57.7</v>
      </c>
      <c r="B22">
        <v>17.6</v>
      </c>
      <c r="C22">
        <v>36.8</v>
      </c>
      <c r="D22">
        <v>2.1</v>
      </c>
      <c r="E22">
        <v>197.7</v>
      </c>
      <c r="F22">
        <v>62.7</v>
      </c>
      <c r="G22">
        <v>7.4</v>
      </c>
      <c r="H22">
        <v>2.9</v>
      </c>
      <c r="I22">
        <v>8.3</v>
      </c>
    </row>
    <row r="23" spans="1:9" ht="13.5">
      <c r="A23">
        <v>58.7</v>
      </c>
      <c r="B23">
        <v>17.3</v>
      </c>
      <c r="C23">
        <v>41</v>
      </c>
      <c r="D23">
        <v>2</v>
      </c>
      <c r="E23">
        <v>199.8</v>
      </c>
      <c r="F23">
        <v>65</v>
      </c>
      <c r="G23">
        <v>6.7</v>
      </c>
      <c r="H23">
        <v>4.3</v>
      </c>
      <c r="I23">
        <v>6.7</v>
      </c>
    </row>
    <row r="24" spans="1:9" ht="13.5">
      <c r="A24">
        <v>57.5</v>
      </c>
      <c r="B24">
        <v>15.3</v>
      </c>
      <c r="C24">
        <v>38.2</v>
      </c>
      <c r="D24">
        <v>-1.9</v>
      </c>
      <c r="E24">
        <v>201.8</v>
      </c>
      <c r="F24">
        <v>60.9</v>
      </c>
      <c r="G24">
        <v>7.7</v>
      </c>
      <c r="H24">
        <v>5.3</v>
      </c>
      <c r="I24">
        <v>7.4</v>
      </c>
    </row>
    <row r="25" spans="1:9" ht="13.5">
      <c r="A25">
        <v>61.6</v>
      </c>
      <c r="B25">
        <v>19</v>
      </c>
      <c r="C25">
        <v>41.6</v>
      </c>
      <c r="D25">
        <v>1.3</v>
      </c>
      <c r="E25">
        <v>199.9</v>
      </c>
      <c r="F25">
        <v>69.5</v>
      </c>
      <c r="G25">
        <v>7.8</v>
      </c>
      <c r="H25">
        <v>6.6</v>
      </c>
      <c r="I25">
        <v>8.9</v>
      </c>
    </row>
    <row r="26" spans="1:9" ht="13.5">
      <c r="A26">
        <v>65</v>
      </c>
      <c r="B26">
        <v>21.1</v>
      </c>
      <c r="C26">
        <v>45</v>
      </c>
      <c r="D26">
        <v>3.3</v>
      </c>
      <c r="E26">
        <v>201.2</v>
      </c>
      <c r="F26">
        <v>75.7</v>
      </c>
      <c r="G26">
        <v>8</v>
      </c>
      <c r="H26">
        <v>7.4</v>
      </c>
      <c r="I26">
        <v>9.6</v>
      </c>
    </row>
    <row r="27" spans="1:9" ht="13.5">
      <c r="A27" s="14">
        <v>69.7</v>
      </c>
      <c r="B27" s="14">
        <v>23.5</v>
      </c>
      <c r="C27" s="14">
        <v>53.3</v>
      </c>
      <c r="D27" s="14">
        <v>4.9</v>
      </c>
      <c r="E27" s="14">
        <v>204.5</v>
      </c>
      <c r="F27" s="14">
        <v>88.4</v>
      </c>
      <c r="G27" s="14">
        <v>8.5</v>
      </c>
      <c r="H27" s="14">
        <v>13.8</v>
      </c>
      <c r="I27" s="14">
        <v>11.6</v>
      </c>
    </row>
    <row r="28" ht="13.5">
      <c r="A28" t="s">
        <v>227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4:K18"/>
  <sheetViews>
    <sheetView workbookViewId="0" topLeftCell="A1">
      <selection activeCell="F28" sqref="F28"/>
    </sheetView>
  </sheetViews>
  <sheetFormatPr defaultColWidth="9.00390625" defaultRowHeight="13.5"/>
  <sheetData>
    <row r="4" ht="18" thickBot="1">
      <c r="E4" s="141" t="s">
        <v>228</v>
      </c>
    </row>
    <row r="5" spans="1:11" ht="14.25" thickBot="1">
      <c r="A5" s="142" t="s">
        <v>229</v>
      </c>
      <c r="B5" s="143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</row>
    <row r="6" spans="1:11" ht="13.5">
      <c r="A6" s="144" t="s">
        <v>230</v>
      </c>
      <c r="B6" s="145">
        <v>3.078</v>
      </c>
      <c r="C6" s="145">
        <v>1.886</v>
      </c>
      <c r="D6" s="145">
        <v>1.638</v>
      </c>
      <c r="E6" s="145">
        <v>1.533</v>
      </c>
      <c r="F6" s="145">
        <v>1.476</v>
      </c>
      <c r="G6" s="145">
        <v>1.44</v>
      </c>
      <c r="H6" s="145">
        <v>1.415</v>
      </c>
      <c r="I6" s="145">
        <v>1.397</v>
      </c>
      <c r="J6" s="145">
        <v>1.383</v>
      </c>
      <c r="K6" s="145">
        <v>1.372</v>
      </c>
    </row>
    <row r="7" spans="1:11" ht="13.5">
      <c r="A7" s="146" t="s">
        <v>231</v>
      </c>
      <c r="B7" s="145">
        <v>6.314</v>
      </c>
      <c r="C7" s="145">
        <v>2.92</v>
      </c>
      <c r="D7" s="145">
        <v>2.353</v>
      </c>
      <c r="E7" s="145">
        <v>2.132</v>
      </c>
      <c r="F7" s="145">
        <v>2.015</v>
      </c>
      <c r="G7" s="145">
        <v>1.943</v>
      </c>
      <c r="H7" s="145">
        <v>1.895</v>
      </c>
      <c r="I7" s="145">
        <v>1.86</v>
      </c>
      <c r="J7" s="145">
        <v>1.833</v>
      </c>
      <c r="K7" s="145">
        <v>1.812</v>
      </c>
    </row>
    <row r="8" spans="1:11" ht="13.5">
      <c r="A8" s="147">
        <v>0.025</v>
      </c>
      <c r="B8" s="145">
        <v>12.706</v>
      </c>
      <c r="C8" s="145">
        <v>4.303</v>
      </c>
      <c r="D8" s="145">
        <v>3.182</v>
      </c>
      <c r="E8" s="145">
        <v>2.776</v>
      </c>
      <c r="F8" s="145">
        <v>2.571</v>
      </c>
      <c r="G8" s="145">
        <v>2.447</v>
      </c>
      <c r="H8" s="145">
        <v>2.365</v>
      </c>
      <c r="I8" s="145">
        <v>2.306</v>
      </c>
      <c r="J8" s="145">
        <v>2.262</v>
      </c>
      <c r="K8" s="145">
        <v>2.228</v>
      </c>
    </row>
    <row r="9" spans="1:11" ht="13.5">
      <c r="A9" s="148" t="s">
        <v>232</v>
      </c>
      <c r="B9" s="149">
        <v>31.821</v>
      </c>
      <c r="C9" s="149">
        <v>6.965</v>
      </c>
      <c r="D9" s="149">
        <v>4.541</v>
      </c>
      <c r="E9" s="149">
        <v>3.747</v>
      </c>
      <c r="F9" s="149">
        <v>3.365</v>
      </c>
      <c r="G9" s="149">
        <v>3.143</v>
      </c>
      <c r="H9" s="149">
        <v>2.998</v>
      </c>
      <c r="I9" s="149">
        <v>2.896</v>
      </c>
      <c r="J9" s="149">
        <v>2.821</v>
      </c>
      <c r="K9" s="149">
        <v>2.764</v>
      </c>
    </row>
    <row r="10" spans="1:11" ht="14.25" thickBot="1">
      <c r="A10" s="150">
        <v>0.005</v>
      </c>
      <c r="B10" s="149">
        <v>63.66</v>
      </c>
      <c r="C10" s="149">
        <v>9.93</v>
      </c>
      <c r="D10" s="149">
        <v>5.84</v>
      </c>
      <c r="E10" s="149">
        <v>4.6</v>
      </c>
      <c r="F10" s="149">
        <v>4.03</v>
      </c>
      <c r="G10" s="149">
        <v>3.7</v>
      </c>
      <c r="H10" s="149">
        <v>3.5</v>
      </c>
      <c r="I10" s="149">
        <v>3.36</v>
      </c>
      <c r="J10" s="149">
        <v>3.25</v>
      </c>
      <c r="K10" s="149">
        <v>3.17</v>
      </c>
    </row>
    <row r="11" spans="1:11" ht="15" thickBot="1">
      <c r="A11" s="142" t="s">
        <v>229</v>
      </c>
      <c r="B11" s="101">
        <v>12</v>
      </c>
      <c r="C11" s="101">
        <v>14</v>
      </c>
      <c r="D11" s="101">
        <v>16</v>
      </c>
      <c r="E11" s="101">
        <v>18</v>
      </c>
      <c r="F11" s="101">
        <v>20</v>
      </c>
      <c r="G11" s="101">
        <v>22</v>
      </c>
      <c r="H11" s="101">
        <v>24</v>
      </c>
      <c r="I11" s="101">
        <v>26</v>
      </c>
      <c r="J11" s="101">
        <v>30</v>
      </c>
      <c r="K11" s="151" t="s">
        <v>233</v>
      </c>
    </row>
    <row r="12" spans="1:11" ht="13.5">
      <c r="A12" s="144" t="s">
        <v>230</v>
      </c>
      <c r="B12" s="145">
        <v>1.356</v>
      </c>
      <c r="C12" s="145">
        <v>1.345</v>
      </c>
      <c r="D12" s="145">
        <v>1.337</v>
      </c>
      <c r="E12" s="145">
        <v>1.33</v>
      </c>
      <c r="F12" s="145">
        <v>1.325</v>
      </c>
      <c r="G12" s="145">
        <v>1.321</v>
      </c>
      <c r="H12" s="145">
        <v>1.318</v>
      </c>
      <c r="I12" s="145">
        <v>1.315</v>
      </c>
      <c r="J12" s="145">
        <v>1.31</v>
      </c>
      <c r="K12" s="149">
        <v>1.282</v>
      </c>
    </row>
    <row r="13" spans="1:11" ht="13.5">
      <c r="A13" s="146" t="s">
        <v>234</v>
      </c>
      <c r="B13" s="145">
        <v>1.782</v>
      </c>
      <c r="C13" s="145">
        <v>1.761</v>
      </c>
      <c r="D13" s="145">
        <v>1.746</v>
      </c>
      <c r="E13" s="145">
        <v>1.734</v>
      </c>
      <c r="F13" s="145">
        <v>1.725</v>
      </c>
      <c r="G13" s="145">
        <v>1.717</v>
      </c>
      <c r="H13" s="145">
        <v>1.711</v>
      </c>
      <c r="I13" s="145">
        <v>1.706</v>
      </c>
      <c r="J13" s="145">
        <v>1.697</v>
      </c>
      <c r="K13" s="149">
        <v>1.645</v>
      </c>
    </row>
    <row r="14" spans="1:11" ht="13.5">
      <c r="A14" s="147">
        <v>0.025</v>
      </c>
      <c r="B14" s="145">
        <v>2.179</v>
      </c>
      <c r="C14" s="145">
        <v>2.145</v>
      </c>
      <c r="D14" s="145">
        <v>2.12</v>
      </c>
      <c r="E14" s="145">
        <v>2.101</v>
      </c>
      <c r="F14" s="145">
        <v>2.086</v>
      </c>
      <c r="G14" s="145">
        <v>2.074</v>
      </c>
      <c r="H14" s="145">
        <v>2.064</v>
      </c>
      <c r="I14" s="145">
        <v>2.056</v>
      </c>
      <c r="J14" s="145">
        <v>2.042</v>
      </c>
      <c r="K14" s="149">
        <v>1.96</v>
      </c>
    </row>
    <row r="15" spans="1:11" ht="13.5">
      <c r="A15" s="148" t="s">
        <v>235</v>
      </c>
      <c r="B15" s="149">
        <v>2.681</v>
      </c>
      <c r="C15" s="149">
        <v>2.624</v>
      </c>
      <c r="D15" s="149">
        <v>2.583</v>
      </c>
      <c r="E15" s="149">
        <v>2.552</v>
      </c>
      <c r="F15" s="149">
        <v>2.528</v>
      </c>
      <c r="G15" s="149">
        <v>2.508</v>
      </c>
      <c r="H15" s="149">
        <v>2.492</v>
      </c>
      <c r="I15" s="149">
        <v>2.479</v>
      </c>
      <c r="J15" s="149">
        <v>2.457</v>
      </c>
      <c r="K15" s="149">
        <v>2.326</v>
      </c>
    </row>
    <row r="16" spans="1:11" ht="14.25" thickBot="1">
      <c r="A16" s="150">
        <v>0.005</v>
      </c>
      <c r="B16" s="152">
        <v>3.06</v>
      </c>
      <c r="C16" s="152">
        <v>3</v>
      </c>
      <c r="D16" s="152">
        <v>2.92</v>
      </c>
      <c r="E16" s="152">
        <v>2.88</v>
      </c>
      <c r="F16" s="152">
        <v>2.85</v>
      </c>
      <c r="G16" s="152">
        <v>2.82</v>
      </c>
      <c r="H16" s="152">
        <v>2.8</v>
      </c>
      <c r="I16" s="152">
        <v>2.78</v>
      </c>
      <c r="J16" s="152">
        <v>2.75</v>
      </c>
      <c r="K16" s="152">
        <v>2.58</v>
      </c>
    </row>
    <row r="17" ht="13.5">
      <c r="A17" t="s">
        <v>236</v>
      </c>
    </row>
    <row r="18" ht="13.5">
      <c r="A18" t="s">
        <v>237</v>
      </c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C32" sqref="C32"/>
    </sheetView>
  </sheetViews>
  <sheetFormatPr defaultColWidth="9.00390625" defaultRowHeight="13.5"/>
  <sheetData>
    <row r="2" ht="18" thickBot="1">
      <c r="E2" s="153" t="s">
        <v>238</v>
      </c>
    </row>
    <row r="3" spans="1:10" ht="14.25" thickTop="1">
      <c r="A3" s="154" t="s">
        <v>239</v>
      </c>
      <c r="B3" s="155" t="s">
        <v>240</v>
      </c>
      <c r="C3" s="156" t="s">
        <v>241</v>
      </c>
      <c r="D3" s="157">
        <v>0.05</v>
      </c>
      <c r="E3" s="158">
        <v>0.025</v>
      </c>
      <c r="F3" s="157">
        <v>0.01</v>
      </c>
      <c r="G3" s="158">
        <v>0.005</v>
      </c>
      <c r="H3" s="158">
        <v>0.001</v>
      </c>
      <c r="I3" s="159">
        <v>0.0005</v>
      </c>
      <c r="J3" s="160">
        <v>5E-05</v>
      </c>
    </row>
    <row r="4" spans="1:10" ht="14.25" thickBot="1">
      <c r="A4" s="104" t="s">
        <v>242</v>
      </c>
      <c r="B4" s="161" t="s">
        <v>243</v>
      </c>
      <c r="C4" s="104">
        <v>1.282</v>
      </c>
      <c r="D4" s="104">
        <v>1.645</v>
      </c>
      <c r="E4" s="162">
        <v>1.96</v>
      </c>
      <c r="F4" s="104">
        <v>2.326</v>
      </c>
      <c r="G4" s="104">
        <v>2.576</v>
      </c>
      <c r="H4" s="162">
        <v>3.09</v>
      </c>
      <c r="I4" s="104">
        <v>3.291</v>
      </c>
      <c r="J4" s="104">
        <v>3.891</v>
      </c>
    </row>
    <row r="5" ht="13.5">
      <c r="A5" s="29" t="s">
        <v>244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D25"/>
  <sheetViews>
    <sheetView workbookViewId="0" topLeftCell="A1">
      <selection activeCell="H12" sqref="H12"/>
    </sheetView>
  </sheetViews>
  <sheetFormatPr defaultColWidth="9.00390625" defaultRowHeight="13.5"/>
  <sheetData>
    <row r="7" spans="3:4" ht="17.25">
      <c r="C7" s="204" t="s">
        <v>297</v>
      </c>
      <c r="D7" s="205" t="s">
        <v>298</v>
      </c>
    </row>
    <row r="8" spans="3:4" ht="17.25">
      <c r="C8" s="206">
        <v>1.53</v>
      </c>
      <c r="D8" s="207">
        <v>54</v>
      </c>
    </row>
    <row r="9" spans="3:4" ht="17.25">
      <c r="C9" s="206">
        <v>1.65</v>
      </c>
      <c r="D9" s="207">
        <v>61</v>
      </c>
    </row>
    <row r="10" spans="3:4" ht="17.25">
      <c r="C10" s="206">
        <v>2.39</v>
      </c>
      <c r="D10" s="207">
        <v>63</v>
      </c>
    </row>
    <row r="11" spans="3:4" ht="17.25">
      <c r="C11" s="206">
        <v>2.84</v>
      </c>
      <c r="D11" s="207">
        <v>66</v>
      </c>
    </row>
    <row r="12" spans="3:4" ht="17.25">
      <c r="C12" s="206">
        <v>7.32</v>
      </c>
      <c r="D12" s="207">
        <v>67</v>
      </c>
    </row>
    <row r="13" spans="3:4" ht="17.25">
      <c r="C13" s="206">
        <v>4.22</v>
      </c>
      <c r="D13" s="207">
        <v>69</v>
      </c>
    </row>
    <row r="14" spans="3:4" ht="17.25">
      <c r="C14" s="206">
        <v>7.03</v>
      </c>
      <c r="D14" s="207">
        <v>69</v>
      </c>
    </row>
    <row r="15" spans="3:4" ht="17.25">
      <c r="C15" s="206">
        <v>6.33</v>
      </c>
      <c r="D15" s="207">
        <v>69</v>
      </c>
    </row>
    <row r="16" spans="3:4" ht="17.25">
      <c r="C16" s="206">
        <v>3.94</v>
      </c>
      <c r="D16" s="207">
        <v>70</v>
      </c>
    </row>
    <row r="17" spans="3:4" ht="17.25">
      <c r="C17" s="206">
        <v>5.9</v>
      </c>
      <c r="D17" s="207">
        <v>71</v>
      </c>
    </row>
    <row r="18" spans="3:4" ht="17.25">
      <c r="C18" s="206">
        <v>8.36</v>
      </c>
      <c r="D18" s="207">
        <v>72</v>
      </c>
    </row>
    <row r="19" spans="3:4" ht="17.25">
      <c r="C19" s="206">
        <v>11.05</v>
      </c>
      <c r="D19" s="207">
        <v>72</v>
      </c>
    </row>
    <row r="20" spans="3:4" ht="17.25">
      <c r="C20" s="206">
        <v>17.34</v>
      </c>
      <c r="D20" s="207">
        <v>73</v>
      </c>
    </row>
    <row r="21" spans="3:4" ht="17.25">
      <c r="C21" s="206">
        <v>34.26</v>
      </c>
      <c r="D21" s="207">
        <v>77</v>
      </c>
    </row>
    <row r="22" spans="3:4" ht="17.25">
      <c r="C22" s="206">
        <v>24.97</v>
      </c>
      <c r="D22" s="207">
        <v>78</v>
      </c>
    </row>
    <row r="23" spans="3:4" ht="17.25">
      <c r="C23" s="206">
        <v>19.32</v>
      </c>
      <c r="D23" s="207">
        <v>78</v>
      </c>
    </row>
    <row r="24" spans="3:4" ht="17.25">
      <c r="C24" s="206">
        <v>25.66</v>
      </c>
      <c r="D24" s="207">
        <v>80</v>
      </c>
    </row>
    <row r="25" spans="3:4" ht="17.25">
      <c r="C25" s="208">
        <v>26.46</v>
      </c>
      <c r="D25" s="209">
        <v>81</v>
      </c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5:K22"/>
  <sheetViews>
    <sheetView workbookViewId="0" topLeftCell="A1">
      <selection activeCell="B29" sqref="B29"/>
    </sheetView>
  </sheetViews>
  <sheetFormatPr defaultColWidth="9.00390625" defaultRowHeight="13.5"/>
  <sheetData>
    <row r="5" ht="21.75" thickBot="1">
      <c r="F5" s="153" t="s">
        <v>245</v>
      </c>
    </row>
    <row r="6" spans="1:11" ht="15" thickBot="1" thickTop="1">
      <c r="A6" s="163" t="s">
        <v>246</v>
      </c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</row>
    <row r="7" spans="1:11" ht="13.5">
      <c r="A7" s="165" t="s">
        <v>247</v>
      </c>
      <c r="B7" s="166">
        <v>2.706</v>
      </c>
      <c r="C7" s="166">
        <v>4.605</v>
      </c>
      <c r="D7" s="166">
        <v>6.251</v>
      </c>
      <c r="E7" s="166">
        <v>7.779</v>
      </c>
      <c r="F7" s="166">
        <v>9.236</v>
      </c>
      <c r="G7" s="166">
        <v>10.64</v>
      </c>
      <c r="H7" s="166">
        <v>12.02</v>
      </c>
      <c r="I7" s="166">
        <v>13.36</v>
      </c>
      <c r="J7" s="166">
        <v>14.68</v>
      </c>
      <c r="K7" s="166">
        <v>15.99</v>
      </c>
    </row>
    <row r="8" spans="1:11" ht="13.5">
      <c r="A8" s="167" t="s">
        <v>248</v>
      </c>
      <c r="B8" s="166">
        <v>3.841</v>
      </c>
      <c r="C8" s="166">
        <v>5.991</v>
      </c>
      <c r="D8" s="166">
        <v>7.815</v>
      </c>
      <c r="E8" s="166">
        <v>9.488</v>
      </c>
      <c r="F8" s="166">
        <v>11.07</v>
      </c>
      <c r="G8" s="166">
        <v>12.59</v>
      </c>
      <c r="H8" s="166">
        <v>14.07</v>
      </c>
      <c r="I8" s="166">
        <v>15.51</v>
      </c>
      <c r="J8" s="166">
        <v>16.92</v>
      </c>
      <c r="K8" s="166">
        <v>18.31</v>
      </c>
    </row>
    <row r="9" spans="1:11" ht="13.5">
      <c r="A9" s="17">
        <v>0.025</v>
      </c>
      <c r="B9" s="166">
        <v>5.024</v>
      </c>
      <c r="C9" s="166">
        <v>7.378</v>
      </c>
      <c r="D9" s="166">
        <v>9.348</v>
      </c>
      <c r="E9" s="166">
        <v>11.14</v>
      </c>
      <c r="F9" s="166">
        <v>12.83</v>
      </c>
      <c r="G9" s="166">
        <v>14.45</v>
      </c>
      <c r="H9" s="166">
        <v>16.01</v>
      </c>
      <c r="I9" s="166">
        <v>17.53</v>
      </c>
      <c r="J9" s="166">
        <v>19.02</v>
      </c>
      <c r="K9" s="166">
        <v>20.48</v>
      </c>
    </row>
    <row r="10" spans="1:11" ht="14.25" thickBot="1">
      <c r="A10" s="167" t="s">
        <v>249</v>
      </c>
      <c r="B10" s="166">
        <v>6.635</v>
      </c>
      <c r="C10" s="166">
        <v>9.21</v>
      </c>
      <c r="D10" s="166">
        <v>11.34</v>
      </c>
      <c r="E10" s="166">
        <v>13.28</v>
      </c>
      <c r="F10" s="166">
        <v>15.09</v>
      </c>
      <c r="G10" s="166">
        <v>16.81</v>
      </c>
      <c r="H10" s="166">
        <v>18.48</v>
      </c>
      <c r="I10" s="166">
        <v>20.09</v>
      </c>
      <c r="J10" s="166">
        <v>21.67</v>
      </c>
      <c r="K10" s="166">
        <v>23.21</v>
      </c>
    </row>
    <row r="11" spans="1:11" ht="15" thickBot="1" thickTop="1">
      <c r="A11" s="163" t="s">
        <v>246</v>
      </c>
      <c r="B11" s="164">
        <v>11</v>
      </c>
      <c r="C11" s="164">
        <v>12</v>
      </c>
      <c r="D11" s="164">
        <v>13</v>
      </c>
      <c r="E11" s="164">
        <v>14</v>
      </c>
      <c r="F11" s="164">
        <v>15</v>
      </c>
      <c r="G11" s="164">
        <v>16</v>
      </c>
      <c r="H11" s="164">
        <v>17</v>
      </c>
      <c r="I11" s="164">
        <v>18</v>
      </c>
      <c r="J11" s="164">
        <v>19</v>
      </c>
      <c r="K11" s="164">
        <v>20</v>
      </c>
    </row>
    <row r="12" spans="1:11" ht="13.5">
      <c r="A12" s="165" t="s">
        <v>247</v>
      </c>
      <c r="B12" s="166">
        <v>17.28</v>
      </c>
      <c r="C12" s="166">
        <v>18.55</v>
      </c>
      <c r="D12" s="166">
        <v>19.81</v>
      </c>
      <c r="E12" s="166">
        <v>21.06</v>
      </c>
      <c r="F12" s="168">
        <v>22.31</v>
      </c>
      <c r="G12" s="166">
        <v>23.54</v>
      </c>
      <c r="H12" s="166">
        <v>24.77</v>
      </c>
      <c r="I12" s="166">
        <v>25.99</v>
      </c>
      <c r="J12" s="166">
        <v>27.2</v>
      </c>
      <c r="K12" s="166">
        <v>28.41</v>
      </c>
    </row>
    <row r="13" spans="1:11" ht="13.5">
      <c r="A13" s="167" t="s">
        <v>248</v>
      </c>
      <c r="B13" s="166">
        <v>19.68</v>
      </c>
      <c r="C13" s="166">
        <v>21.03</v>
      </c>
      <c r="D13" s="166">
        <v>22.36</v>
      </c>
      <c r="E13" s="166">
        <v>23.68</v>
      </c>
      <c r="F13" s="168">
        <v>25</v>
      </c>
      <c r="G13" s="166">
        <v>26.3</v>
      </c>
      <c r="H13" s="166">
        <v>27.59</v>
      </c>
      <c r="I13" s="166">
        <v>28.87</v>
      </c>
      <c r="J13" s="166">
        <v>30.14</v>
      </c>
      <c r="K13" s="166">
        <v>31.41</v>
      </c>
    </row>
    <row r="14" spans="1:11" ht="13.5">
      <c r="A14" s="17">
        <v>0.025</v>
      </c>
      <c r="B14" s="166">
        <v>21.92</v>
      </c>
      <c r="C14" s="166">
        <v>23.34</v>
      </c>
      <c r="D14" s="166">
        <v>24.74</v>
      </c>
      <c r="E14" s="166">
        <v>26.12</v>
      </c>
      <c r="F14" s="168">
        <v>27.49</v>
      </c>
      <c r="G14" s="166">
        <v>28.85</v>
      </c>
      <c r="H14" s="166">
        <v>30.19</v>
      </c>
      <c r="I14" s="166">
        <v>31.53</v>
      </c>
      <c r="J14" s="166">
        <v>32.85</v>
      </c>
      <c r="K14" s="166">
        <v>34.17</v>
      </c>
    </row>
    <row r="15" spans="1:11" ht="14.25" thickBot="1">
      <c r="A15" s="167" t="s">
        <v>249</v>
      </c>
      <c r="B15" s="166">
        <v>24.72</v>
      </c>
      <c r="C15" s="166">
        <v>26.22</v>
      </c>
      <c r="D15" s="166">
        <v>27.69</v>
      </c>
      <c r="E15" s="166">
        <v>29.14</v>
      </c>
      <c r="F15" s="168">
        <v>30.58</v>
      </c>
      <c r="G15" s="166">
        <v>32</v>
      </c>
      <c r="H15" s="166">
        <v>33.41</v>
      </c>
      <c r="I15" s="166">
        <v>34.81</v>
      </c>
      <c r="J15" s="166">
        <v>36.19</v>
      </c>
      <c r="K15" s="166">
        <v>37.57</v>
      </c>
    </row>
    <row r="16" spans="1:11" ht="15" thickBot="1" thickTop="1">
      <c r="A16" s="163" t="s">
        <v>246</v>
      </c>
      <c r="B16" s="164">
        <v>22</v>
      </c>
      <c r="C16" s="164">
        <v>24</v>
      </c>
      <c r="D16" s="164">
        <v>26</v>
      </c>
      <c r="E16" s="164">
        <v>28</v>
      </c>
      <c r="F16" s="164">
        <v>30</v>
      </c>
      <c r="G16" s="164">
        <v>35</v>
      </c>
      <c r="H16" s="164">
        <v>40</v>
      </c>
      <c r="I16" s="164">
        <v>45</v>
      </c>
      <c r="J16" s="164">
        <v>50</v>
      </c>
      <c r="K16" s="164">
        <v>100</v>
      </c>
    </row>
    <row r="17" spans="1:11" ht="13.5">
      <c r="A17" s="165" t="s">
        <v>247</v>
      </c>
      <c r="B17" s="166">
        <v>30.81</v>
      </c>
      <c r="C17" s="166">
        <v>33.2</v>
      </c>
      <c r="D17" s="166">
        <v>35.56</v>
      </c>
      <c r="E17" s="166">
        <v>37.92</v>
      </c>
      <c r="F17" s="166">
        <v>40.26</v>
      </c>
      <c r="G17" s="169">
        <v>46.058772039872565</v>
      </c>
      <c r="H17" s="169">
        <v>51.80504361687322</v>
      </c>
      <c r="I17" s="169">
        <v>57.50529096746684</v>
      </c>
      <c r="J17" s="169">
        <v>63.16711348145925</v>
      </c>
      <c r="K17" s="169">
        <v>118.49800177383685</v>
      </c>
    </row>
    <row r="18" spans="1:11" ht="13.5">
      <c r="A18" s="167" t="s">
        <v>248</v>
      </c>
      <c r="B18" s="166">
        <v>33.92</v>
      </c>
      <c r="C18" s="166">
        <v>36.42</v>
      </c>
      <c r="D18" s="166">
        <v>38.89</v>
      </c>
      <c r="E18" s="166">
        <v>41.34</v>
      </c>
      <c r="F18" s="166">
        <v>43.77</v>
      </c>
      <c r="G18" s="169">
        <v>49.80183233112549</v>
      </c>
      <c r="H18" s="169">
        <v>55.75848744242759</v>
      </c>
      <c r="I18" s="169">
        <v>61.65621878015948</v>
      </c>
      <c r="J18" s="169">
        <v>67.50480503865397</v>
      </c>
      <c r="K18" s="169">
        <v>124.3421013496096</v>
      </c>
    </row>
    <row r="19" spans="1:11" ht="13.5">
      <c r="A19" s="17">
        <v>0.025</v>
      </c>
      <c r="B19" s="166">
        <v>36.78</v>
      </c>
      <c r="C19" s="166">
        <v>39.36</v>
      </c>
      <c r="D19" s="166">
        <v>41.92</v>
      </c>
      <c r="E19" s="166">
        <v>44.46</v>
      </c>
      <c r="F19" s="166">
        <v>46.98</v>
      </c>
      <c r="G19" s="169">
        <v>53.20330811033891</v>
      </c>
      <c r="H19" s="169">
        <v>59.341678666591235</v>
      </c>
      <c r="I19" s="169">
        <v>65.41013090916663</v>
      </c>
      <c r="J19" s="169">
        <v>71.42019353167939</v>
      </c>
      <c r="K19" s="169">
        <v>129.56125178004152</v>
      </c>
    </row>
    <row r="20" spans="1:11" ht="14.25" thickBot="1">
      <c r="A20" s="170" t="s">
        <v>249</v>
      </c>
      <c r="B20" s="171">
        <v>40.29</v>
      </c>
      <c r="C20" s="171">
        <v>42.98</v>
      </c>
      <c r="D20" s="171">
        <v>45.64</v>
      </c>
      <c r="E20" s="171">
        <v>48.28</v>
      </c>
      <c r="F20" s="171">
        <v>50.89</v>
      </c>
      <c r="G20" s="172">
        <v>57.34198786554457</v>
      </c>
      <c r="H20" s="172">
        <v>63.69077051684435</v>
      </c>
      <c r="I20" s="172">
        <v>69.95690093141945</v>
      </c>
      <c r="J20" s="172">
        <v>76.15380198089383</v>
      </c>
      <c r="K20" s="172">
        <v>135.80689093259934</v>
      </c>
    </row>
    <row r="21" ht="13.5">
      <c r="A21" s="17" t="s">
        <v>250</v>
      </c>
    </row>
    <row r="22" ht="13.5">
      <c r="A22" t="s">
        <v>237</v>
      </c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38"/>
  <sheetViews>
    <sheetView workbookViewId="0" topLeftCell="A1">
      <selection activeCell="D27" sqref="D27:D28"/>
    </sheetView>
  </sheetViews>
  <sheetFormatPr defaultColWidth="9.00390625" defaultRowHeight="13.5"/>
  <sheetData>
    <row r="3" ht="18" thickBot="1">
      <c r="E3" s="153" t="s">
        <v>251</v>
      </c>
    </row>
    <row r="4" spans="1:9" ht="14.25" thickBot="1">
      <c r="A4" s="102" t="s">
        <v>229</v>
      </c>
      <c r="B4" s="102" t="s">
        <v>252</v>
      </c>
      <c r="C4" s="101">
        <v>2</v>
      </c>
      <c r="D4" s="101">
        <v>3</v>
      </c>
      <c r="E4" s="101">
        <v>4</v>
      </c>
      <c r="F4" s="101">
        <v>5</v>
      </c>
      <c r="G4" s="101">
        <v>6</v>
      </c>
      <c r="H4" s="101">
        <v>8</v>
      </c>
      <c r="I4" s="101">
        <v>10</v>
      </c>
    </row>
    <row r="5" spans="1:9" ht="13.5">
      <c r="A5" s="165" t="s">
        <v>253</v>
      </c>
      <c r="B5" s="173">
        <v>7.7086497185518965</v>
      </c>
      <c r="C5" s="173">
        <v>6.944276265130611</v>
      </c>
      <c r="D5" s="173">
        <v>6.591392320842715</v>
      </c>
      <c r="E5" s="173">
        <v>6.388233941834187</v>
      </c>
      <c r="F5" s="173">
        <v>6.2560729929828085</v>
      </c>
      <c r="G5" s="173">
        <v>6.163134003145387</v>
      </c>
      <c r="H5" s="173">
        <v>6.041034339432372</v>
      </c>
      <c r="I5" s="173">
        <v>5.964352567389142</v>
      </c>
    </row>
    <row r="6" spans="1:9" ht="13.5">
      <c r="A6" s="165"/>
      <c r="B6" s="173">
        <v>21.19759301422164</v>
      </c>
      <c r="C6" s="173">
        <v>17.999809642788023</v>
      </c>
      <c r="D6" s="173">
        <v>16.694229998392984</v>
      </c>
      <c r="E6" s="173">
        <v>15.97709342604503</v>
      </c>
      <c r="F6" s="173">
        <v>15.52189132780768</v>
      </c>
      <c r="G6" s="173">
        <v>15.20675141364336</v>
      </c>
      <c r="H6" s="173">
        <v>14.798843039898202</v>
      </c>
      <c r="I6" s="173">
        <v>14.546003512805328</v>
      </c>
    </row>
    <row r="7" spans="1:9" ht="13.5">
      <c r="A7" s="16">
        <v>5</v>
      </c>
      <c r="B7" s="174">
        <v>6.61</v>
      </c>
      <c r="C7" s="174">
        <v>5.79</v>
      </c>
      <c r="D7" s="174">
        <v>5.41</v>
      </c>
      <c r="E7" s="174">
        <v>5.19</v>
      </c>
      <c r="F7" s="174">
        <v>5.05</v>
      </c>
      <c r="G7" s="174">
        <v>4.95</v>
      </c>
      <c r="H7" s="174">
        <v>4.82</v>
      </c>
      <c r="I7" s="174">
        <v>4.74</v>
      </c>
    </row>
    <row r="8" spans="2:9" ht="13.5">
      <c r="B8" s="174">
        <v>16.26</v>
      </c>
      <c r="C8" s="174">
        <v>13.27</v>
      </c>
      <c r="D8" s="174">
        <v>12.06</v>
      </c>
      <c r="E8" s="174">
        <v>11.39</v>
      </c>
      <c r="F8" s="174">
        <v>10.97</v>
      </c>
      <c r="G8" s="174">
        <v>10.67</v>
      </c>
      <c r="H8" s="174">
        <v>10.29</v>
      </c>
      <c r="I8" s="174">
        <v>10.05</v>
      </c>
    </row>
    <row r="9" spans="1:9" ht="13.5">
      <c r="A9">
        <v>6</v>
      </c>
      <c r="B9" s="174">
        <v>5.99</v>
      </c>
      <c r="C9" s="174">
        <v>5.14</v>
      </c>
      <c r="D9" s="174">
        <v>4.76</v>
      </c>
      <c r="E9" s="174">
        <v>4.53</v>
      </c>
      <c r="F9" s="174">
        <v>4.39</v>
      </c>
      <c r="G9" s="174">
        <v>4.28</v>
      </c>
      <c r="H9" s="174">
        <v>4.15</v>
      </c>
      <c r="I9" s="174">
        <v>4.06</v>
      </c>
    </row>
    <row r="10" spans="2:9" ht="13.5">
      <c r="B10" s="174">
        <v>13.75</v>
      </c>
      <c r="C10" s="174">
        <v>10.93</v>
      </c>
      <c r="D10" s="174">
        <v>9.78</v>
      </c>
      <c r="E10" s="174">
        <v>9.15</v>
      </c>
      <c r="F10" s="174">
        <v>8.75</v>
      </c>
      <c r="G10" s="174">
        <v>8.47</v>
      </c>
      <c r="H10" s="174">
        <v>8.1</v>
      </c>
      <c r="I10" s="174">
        <v>7.87</v>
      </c>
    </row>
    <row r="11" spans="1:9" ht="13.5">
      <c r="A11">
        <v>7</v>
      </c>
      <c r="B11" s="174">
        <v>5.59</v>
      </c>
      <c r="C11" s="174">
        <v>4.74</v>
      </c>
      <c r="D11" s="174">
        <v>4.35</v>
      </c>
      <c r="E11" s="174">
        <v>4.12</v>
      </c>
      <c r="F11" s="174">
        <v>3.97</v>
      </c>
      <c r="G11" s="174">
        <v>3.87</v>
      </c>
      <c r="H11" s="174">
        <v>3.73</v>
      </c>
      <c r="I11" s="174">
        <v>3.64</v>
      </c>
    </row>
    <row r="12" spans="2:9" ht="13.5">
      <c r="B12" s="174">
        <v>12.25</v>
      </c>
      <c r="C12" s="174">
        <v>9.55</v>
      </c>
      <c r="D12" s="174">
        <v>8.45</v>
      </c>
      <c r="E12" s="174">
        <v>7.85</v>
      </c>
      <c r="F12" s="174">
        <v>7.46</v>
      </c>
      <c r="G12" s="174">
        <v>7.19</v>
      </c>
      <c r="H12" s="174">
        <v>6.84</v>
      </c>
      <c r="I12" s="174">
        <v>6.62</v>
      </c>
    </row>
    <row r="13" spans="1:9" ht="13.5">
      <c r="A13">
        <v>8</v>
      </c>
      <c r="B13" s="174">
        <v>5.32</v>
      </c>
      <c r="C13" s="174">
        <v>4.46</v>
      </c>
      <c r="D13" s="174">
        <v>4.07</v>
      </c>
      <c r="E13" s="174">
        <v>3.84</v>
      </c>
      <c r="F13" s="174">
        <v>3.69</v>
      </c>
      <c r="G13" s="174">
        <v>3.58</v>
      </c>
      <c r="H13" s="174">
        <v>3.44</v>
      </c>
      <c r="I13" s="174">
        <v>3.35</v>
      </c>
    </row>
    <row r="14" spans="2:9" ht="13.5">
      <c r="B14" s="174">
        <v>11.26</v>
      </c>
      <c r="C14" s="174">
        <v>8.65</v>
      </c>
      <c r="D14" s="174">
        <v>7.59</v>
      </c>
      <c r="E14" s="174">
        <v>7.01</v>
      </c>
      <c r="F14" s="174">
        <v>6.63</v>
      </c>
      <c r="G14" s="174">
        <v>6.37</v>
      </c>
      <c r="H14" s="174">
        <v>6.03</v>
      </c>
      <c r="I14" s="174">
        <v>5.81</v>
      </c>
    </row>
    <row r="15" spans="1:9" ht="13.5">
      <c r="A15">
        <v>9</v>
      </c>
      <c r="B15" s="174">
        <v>5.12</v>
      </c>
      <c r="C15" s="174">
        <v>4.26</v>
      </c>
      <c r="D15" s="174">
        <v>3.86</v>
      </c>
      <c r="E15" s="174">
        <v>3.63</v>
      </c>
      <c r="F15" s="174">
        <v>3.48</v>
      </c>
      <c r="G15" s="174">
        <v>3.37</v>
      </c>
      <c r="H15" s="174">
        <v>3.23</v>
      </c>
      <c r="I15" s="174">
        <v>3.14</v>
      </c>
    </row>
    <row r="16" spans="2:9" ht="13.5">
      <c r="B16" s="174">
        <v>10.56</v>
      </c>
      <c r="C16" s="174">
        <v>8.02</v>
      </c>
      <c r="D16" s="174">
        <v>6.99</v>
      </c>
      <c r="E16" s="174">
        <v>6.42</v>
      </c>
      <c r="F16" s="174">
        <v>6.06</v>
      </c>
      <c r="G16" s="174">
        <v>5.8</v>
      </c>
      <c r="H16" s="174">
        <v>5.47</v>
      </c>
      <c r="I16" s="174">
        <v>5.26</v>
      </c>
    </row>
    <row r="17" spans="1:9" ht="13.5">
      <c r="A17">
        <v>10</v>
      </c>
      <c r="B17" s="174">
        <v>4.96</v>
      </c>
      <c r="C17" s="174">
        <v>4.1</v>
      </c>
      <c r="D17" s="174">
        <v>3.71</v>
      </c>
      <c r="E17" s="174">
        <v>3.48</v>
      </c>
      <c r="F17" s="174">
        <v>3.33</v>
      </c>
      <c r="G17" s="174">
        <v>3.22</v>
      </c>
      <c r="H17" s="174">
        <v>3.07</v>
      </c>
      <c r="I17" s="174">
        <v>2.98</v>
      </c>
    </row>
    <row r="18" spans="2:9" ht="13.5">
      <c r="B18" s="174">
        <v>10.04</v>
      </c>
      <c r="C18" s="174">
        <v>7.56</v>
      </c>
      <c r="D18" s="174">
        <v>6.55</v>
      </c>
      <c r="E18" s="174">
        <v>5.99</v>
      </c>
      <c r="F18" s="174">
        <v>5.64</v>
      </c>
      <c r="G18" s="174">
        <v>5.39</v>
      </c>
      <c r="H18" s="174">
        <v>5.06</v>
      </c>
      <c r="I18" s="174">
        <v>4.85</v>
      </c>
    </row>
    <row r="19" spans="1:9" ht="13.5">
      <c r="A19">
        <v>12</v>
      </c>
      <c r="B19" s="174">
        <v>4.75</v>
      </c>
      <c r="C19" s="174">
        <v>3.89</v>
      </c>
      <c r="D19" s="174">
        <v>3.49</v>
      </c>
      <c r="E19" s="174">
        <v>3.26</v>
      </c>
      <c r="F19" s="174">
        <v>3.11</v>
      </c>
      <c r="G19" s="174">
        <v>3</v>
      </c>
      <c r="H19" s="174">
        <v>2.85</v>
      </c>
      <c r="I19" s="174">
        <v>2.75</v>
      </c>
    </row>
    <row r="20" spans="2:9" ht="13.5">
      <c r="B20" s="174">
        <v>9.33</v>
      </c>
      <c r="C20" s="174">
        <v>6.93</v>
      </c>
      <c r="D20" s="174">
        <v>5.95</v>
      </c>
      <c r="E20" s="174">
        <v>5.41</v>
      </c>
      <c r="F20" s="174">
        <v>5.06</v>
      </c>
      <c r="G20" s="174">
        <v>4.82</v>
      </c>
      <c r="H20" s="174">
        <v>4.5</v>
      </c>
      <c r="I20" s="174">
        <v>4.3</v>
      </c>
    </row>
    <row r="21" spans="1:9" ht="13.5">
      <c r="A21">
        <v>14</v>
      </c>
      <c r="B21" s="174">
        <v>4.6</v>
      </c>
      <c r="C21" s="174">
        <v>3.74</v>
      </c>
      <c r="D21" s="174">
        <v>3.34</v>
      </c>
      <c r="E21" s="174">
        <v>3.11</v>
      </c>
      <c r="F21" s="174">
        <v>2.96</v>
      </c>
      <c r="G21" s="174">
        <v>2.85</v>
      </c>
      <c r="H21" s="174">
        <v>2.7</v>
      </c>
      <c r="I21" s="174">
        <v>2.6</v>
      </c>
    </row>
    <row r="22" spans="2:9" ht="13.5">
      <c r="B22" s="174">
        <v>8.86</v>
      </c>
      <c r="C22" s="174">
        <v>6.52</v>
      </c>
      <c r="D22" s="174">
        <v>5.56</v>
      </c>
      <c r="E22" s="174">
        <v>5.04</v>
      </c>
      <c r="F22" s="174">
        <v>4.7</v>
      </c>
      <c r="G22" s="174">
        <v>4.46</v>
      </c>
      <c r="H22" s="174">
        <v>4.14</v>
      </c>
      <c r="I22" s="174">
        <v>3.94</v>
      </c>
    </row>
    <row r="23" spans="1:9" ht="13.5">
      <c r="A23">
        <v>16</v>
      </c>
      <c r="B23" s="174">
        <v>4.49</v>
      </c>
      <c r="C23" s="174">
        <v>3.63</v>
      </c>
      <c r="D23" s="174">
        <v>3.24</v>
      </c>
      <c r="E23" s="174">
        <v>3.01</v>
      </c>
      <c r="F23" s="174">
        <v>2.85</v>
      </c>
      <c r="G23" s="174">
        <v>2.74</v>
      </c>
      <c r="H23" s="174">
        <v>2.59</v>
      </c>
      <c r="I23" s="174">
        <v>2.49</v>
      </c>
    </row>
    <row r="24" spans="2:9" ht="13.5">
      <c r="B24" s="174">
        <v>8.53</v>
      </c>
      <c r="C24" s="174">
        <v>6.23</v>
      </c>
      <c r="D24" s="174">
        <v>5.29</v>
      </c>
      <c r="E24" s="174">
        <v>4.77</v>
      </c>
      <c r="F24" s="174">
        <v>4.44</v>
      </c>
      <c r="G24" s="174">
        <v>4.2</v>
      </c>
      <c r="H24" s="174">
        <v>3.89</v>
      </c>
      <c r="I24" s="174">
        <v>3.69</v>
      </c>
    </row>
    <row r="25" spans="1:9" ht="13.5">
      <c r="A25">
        <v>18</v>
      </c>
      <c r="B25" s="174">
        <v>4.41</v>
      </c>
      <c r="C25" s="174">
        <v>3.56</v>
      </c>
      <c r="D25" s="174">
        <v>3.16</v>
      </c>
      <c r="E25" s="174">
        <v>2.93</v>
      </c>
      <c r="F25" s="174">
        <v>2.77</v>
      </c>
      <c r="G25" s="174">
        <v>2.66</v>
      </c>
      <c r="H25" s="174">
        <v>2.51</v>
      </c>
      <c r="I25" s="174">
        <v>2.41</v>
      </c>
    </row>
    <row r="26" spans="2:9" ht="13.5">
      <c r="B26" s="174">
        <v>8.29</v>
      </c>
      <c r="C26" s="174">
        <v>6.01</v>
      </c>
      <c r="D26" s="174">
        <v>5.09</v>
      </c>
      <c r="E26" s="174">
        <v>4.58</v>
      </c>
      <c r="F26" s="174">
        <v>4.25</v>
      </c>
      <c r="G26" s="174">
        <v>4.02</v>
      </c>
      <c r="H26" s="174">
        <v>3.71</v>
      </c>
      <c r="I26" s="174">
        <v>3.51</v>
      </c>
    </row>
    <row r="27" spans="1:9" ht="13.5">
      <c r="A27">
        <v>20</v>
      </c>
      <c r="B27" s="174">
        <v>4.35</v>
      </c>
      <c r="C27" s="174">
        <v>3.49</v>
      </c>
      <c r="D27" s="174">
        <v>3.1</v>
      </c>
      <c r="E27" s="174">
        <v>2.87</v>
      </c>
      <c r="F27" s="174">
        <v>2.71</v>
      </c>
      <c r="G27" s="174">
        <v>2.6</v>
      </c>
      <c r="H27" s="174">
        <v>2.45</v>
      </c>
      <c r="I27" s="174">
        <v>2.35</v>
      </c>
    </row>
    <row r="28" spans="2:9" ht="13.5">
      <c r="B28" s="174">
        <v>8.1</v>
      </c>
      <c r="C28" s="174">
        <v>5.85</v>
      </c>
      <c r="D28" s="174">
        <v>4.94</v>
      </c>
      <c r="E28" s="174">
        <v>4.43</v>
      </c>
      <c r="F28" s="174">
        <v>4.1</v>
      </c>
      <c r="G28" s="174">
        <v>3.87</v>
      </c>
      <c r="H28" s="174">
        <v>3.56</v>
      </c>
      <c r="I28" s="174">
        <v>3.37</v>
      </c>
    </row>
    <row r="29" spans="1:9" ht="13.5">
      <c r="A29">
        <v>25</v>
      </c>
      <c r="B29" s="174">
        <v>4.24</v>
      </c>
      <c r="C29" s="174">
        <v>3.39</v>
      </c>
      <c r="D29" s="174">
        <v>2.99</v>
      </c>
      <c r="E29" s="174">
        <v>2.76</v>
      </c>
      <c r="F29" s="174">
        <v>2.6</v>
      </c>
      <c r="G29" s="174">
        <v>2.49</v>
      </c>
      <c r="H29" s="174">
        <v>2.34</v>
      </c>
      <c r="I29" s="174">
        <v>2.24</v>
      </c>
    </row>
    <row r="30" spans="2:9" ht="13.5">
      <c r="B30" s="174">
        <v>7.77</v>
      </c>
      <c r="C30" s="174">
        <v>5.57</v>
      </c>
      <c r="D30" s="174">
        <v>4.68</v>
      </c>
      <c r="E30" s="174">
        <v>4.18</v>
      </c>
      <c r="F30" s="174">
        <v>3.86</v>
      </c>
      <c r="G30" s="174">
        <v>3.63</v>
      </c>
      <c r="H30" s="174">
        <v>3.32</v>
      </c>
      <c r="I30" s="174">
        <v>3.13</v>
      </c>
    </row>
    <row r="31" spans="1:9" ht="13.5">
      <c r="A31">
        <v>30</v>
      </c>
      <c r="B31" s="174">
        <v>4.17</v>
      </c>
      <c r="C31" s="174">
        <v>3.32</v>
      </c>
      <c r="D31" s="174">
        <v>2.92</v>
      </c>
      <c r="E31" s="174">
        <v>2.69</v>
      </c>
      <c r="F31" s="174">
        <v>2.53</v>
      </c>
      <c r="G31" s="174">
        <v>2.42</v>
      </c>
      <c r="H31" s="174">
        <v>2.27</v>
      </c>
      <c r="I31" s="174">
        <v>2.17</v>
      </c>
    </row>
    <row r="32" spans="2:9" ht="13.5">
      <c r="B32" s="174">
        <v>7.56</v>
      </c>
      <c r="C32" s="174">
        <v>5.39</v>
      </c>
      <c r="D32" s="174">
        <v>4.51</v>
      </c>
      <c r="E32" s="174">
        <v>4.02</v>
      </c>
      <c r="F32" s="174">
        <v>3.7</v>
      </c>
      <c r="G32" s="174">
        <v>3.47</v>
      </c>
      <c r="H32" s="174">
        <v>3.17</v>
      </c>
      <c r="I32" s="174">
        <v>2.98</v>
      </c>
    </row>
    <row r="33" spans="1:9" ht="13.5">
      <c r="A33">
        <v>50</v>
      </c>
      <c r="B33" s="174">
        <v>4.03</v>
      </c>
      <c r="C33" s="174">
        <v>3.18</v>
      </c>
      <c r="D33" s="174">
        <v>2.79</v>
      </c>
      <c r="E33" s="174">
        <v>2.56</v>
      </c>
      <c r="F33" s="174">
        <v>2.4</v>
      </c>
      <c r="G33" s="174">
        <v>2.29</v>
      </c>
      <c r="H33" s="174">
        <v>2.13</v>
      </c>
      <c r="I33" s="174">
        <v>2.03</v>
      </c>
    </row>
    <row r="34" spans="2:9" ht="13.5">
      <c r="B34" s="174">
        <v>7.17</v>
      </c>
      <c r="C34" s="174">
        <v>5.06</v>
      </c>
      <c r="D34" s="174">
        <v>4.2</v>
      </c>
      <c r="E34" s="174">
        <v>3.72</v>
      </c>
      <c r="F34" s="174">
        <v>3.41</v>
      </c>
      <c r="G34" s="174">
        <v>3.19</v>
      </c>
      <c r="H34" s="174">
        <v>2.89</v>
      </c>
      <c r="I34" s="174">
        <v>2.7</v>
      </c>
    </row>
    <row r="35" spans="1:9" ht="13.5">
      <c r="A35">
        <v>100</v>
      </c>
      <c r="B35" s="174">
        <v>3.94</v>
      </c>
      <c r="C35" s="174">
        <v>3.09</v>
      </c>
      <c r="D35" s="174">
        <v>2.7</v>
      </c>
      <c r="E35" s="174">
        <v>2.46</v>
      </c>
      <c r="F35" s="174">
        <v>2.3</v>
      </c>
      <c r="G35" s="174">
        <v>2.19</v>
      </c>
      <c r="H35" s="174">
        <v>2.03</v>
      </c>
      <c r="I35" s="174">
        <v>1.92</v>
      </c>
    </row>
    <row r="36" spans="1:9" ht="14.25" thickBot="1">
      <c r="A36" s="104"/>
      <c r="B36" s="175">
        <v>6.9</v>
      </c>
      <c r="C36" s="175">
        <v>4.82</v>
      </c>
      <c r="D36" s="175">
        <v>3.98</v>
      </c>
      <c r="E36" s="175">
        <v>3.51</v>
      </c>
      <c r="F36" s="175">
        <v>3.2</v>
      </c>
      <c r="G36" s="175">
        <v>2.99</v>
      </c>
      <c r="H36" s="175">
        <v>2.69</v>
      </c>
      <c r="I36" s="175">
        <v>2.51</v>
      </c>
    </row>
    <row r="37" ht="13.5">
      <c r="A37" t="s">
        <v>254</v>
      </c>
    </row>
    <row r="38" ht="13.5">
      <c r="A38" t="s">
        <v>255</v>
      </c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O51"/>
  <sheetViews>
    <sheetView workbookViewId="0" topLeftCell="A1">
      <selection activeCell="A3" sqref="A3"/>
    </sheetView>
  </sheetViews>
  <sheetFormatPr defaultColWidth="9.00390625" defaultRowHeight="13.5"/>
  <sheetData>
    <row r="3" spans="1:11" ht="18" thickBot="1">
      <c r="A3" s="17"/>
      <c r="B3" s="17"/>
      <c r="C3" s="17"/>
      <c r="E3" s="17"/>
      <c r="G3" s="17"/>
      <c r="H3" s="153" t="s">
        <v>256</v>
      </c>
      <c r="I3" s="17"/>
      <c r="J3" s="17"/>
      <c r="K3" s="17"/>
    </row>
    <row r="4" spans="1:15" ht="13.5">
      <c r="A4" s="176"/>
      <c r="B4" s="177" t="s">
        <v>257</v>
      </c>
      <c r="C4" s="177"/>
      <c r="D4" s="177" t="s">
        <v>258</v>
      </c>
      <c r="E4" s="177"/>
      <c r="F4" s="177" t="s">
        <v>259</v>
      </c>
      <c r="G4" s="177"/>
      <c r="H4" s="177" t="s">
        <v>260</v>
      </c>
      <c r="I4" s="177"/>
      <c r="J4" s="177" t="s">
        <v>261</v>
      </c>
      <c r="K4" s="177"/>
      <c r="L4" s="177" t="s">
        <v>262</v>
      </c>
      <c r="M4" s="177"/>
      <c r="N4" s="177" t="s">
        <v>263</v>
      </c>
      <c r="O4" s="177"/>
    </row>
    <row r="5" spans="1:15" ht="14.25" thickBot="1">
      <c r="A5" s="178" t="s">
        <v>264</v>
      </c>
      <c r="B5" s="16" t="s">
        <v>141</v>
      </c>
      <c r="C5" s="16" t="s">
        <v>265</v>
      </c>
      <c r="D5" s="16" t="s">
        <v>141</v>
      </c>
      <c r="E5" s="16" t="s">
        <v>265</v>
      </c>
      <c r="F5" s="16" t="s">
        <v>141</v>
      </c>
      <c r="G5" s="16" t="s">
        <v>265</v>
      </c>
      <c r="H5" s="16" t="s">
        <v>141</v>
      </c>
      <c r="I5" s="16" t="s">
        <v>265</v>
      </c>
      <c r="J5" s="16" t="s">
        <v>141</v>
      </c>
      <c r="K5" s="16" t="s">
        <v>265</v>
      </c>
      <c r="L5" s="16" t="s">
        <v>141</v>
      </c>
      <c r="M5" s="16" t="s">
        <v>265</v>
      </c>
      <c r="N5" s="16" t="s">
        <v>141</v>
      </c>
      <c r="O5" s="16" t="s">
        <v>265</v>
      </c>
    </row>
    <row r="6" spans="1:15" ht="13.5">
      <c r="A6" s="182">
        <v>15</v>
      </c>
      <c r="B6" s="179">
        <v>0.81</v>
      </c>
      <c r="C6" s="179">
        <v>1.07</v>
      </c>
      <c r="D6" s="179">
        <v>0.7</v>
      </c>
      <c r="E6" s="179">
        <v>1.25</v>
      </c>
      <c r="F6" s="179">
        <v>0.59</v>
      </c>
      <c r="G6" s="179">
        <v>1.46</v>
      </c>
      <c r="H6" s="179">
        <v>0.49</v>
      </c>
      <c r="I6" s="179">
        <v>1.7</v>
      </c>
      <c r="J6" s="179">
        <v>0.39</v>
      </c>
      <c r="K6" s="179">
        <v>1.96</v>
      </c>
      <c r="L6" s="179">
        <v>0.303</v>
      </c>
      <c r="M6" s="179">
        <v>2.244</v>
      </c>
      <c r="N6" s="179">
        <v>0.226</v>
      </c>
      <c r="O6" s="179">
        <v>2.53</v>
      </c>
    </row>
    <row r="7" spans="1:15" ht="13.5">
      <c r="A7">
        <v>16</v>
      </c>
      <c r="B7" s="174">
        <v>0.84</v>
      </c>
      <c r="C7" s="174">
        <v>1.09</v>
      </c>
      <c r="D7" s="174">
        <v>0.74</v>
      </c>
      <c r="E7" s="174">
        <v>1.25</v>
      </c>
      <c r="F7" s="174">
        <v>0.63</v>
      </c>
      <c r="G7" s="174">
        <v>1.44</v>
      </c>
      <c r="H7" s="174">
        <v>0.53</v>
      </c>
      <c r="I7" s="174">
        <v>1.66</v>
      </c>
      <c r="J7" s="174">
        <v>0.44</v>
      </c>
      <c r="K7" s="174">
        <v>1.9</v>
      </c>
      <c r="L7" s="174">
        <v>0.349</v>
      </c>
      <c r="M7" s="174">
        <v>2.153</v>
      </c>
      <c r="N7" s="174">
        <v>0.269</v>
      </c>
      <c r="O7" s="174">
        <v>2.416</v>
      </c>
    </row>
    <row r="8" spans="1:15" ht="13.5">
      <c r="A8">
        <v>17</v>
      </c>
      <c r="B8" s="174">
        <v>0.87</v>
      </c>
      <c r="C8" s="174">
        <v>1.1</v>
      </c>
      <c r="D8" s="174">
        <v>0.77</v>
      </c>
      <c r="E8" s="174">
        <v>1.25</v>
      </c>
      <c r="F8" s="174">
        <v>0.67</v>
      </c>
      <c r="G8" s="174">
        <v>1.43</v>
      </c>
      <c r="H8" s="174">
        <v>0.57</v>
      </c>
      <c r="I8" s="174">
        <v>1.63</v>
      </c>
      <c r="J8" s="174">
        <v>0.48</v>
      </c>
      <c r="K8" s="174">
        <v>1.85</v>
      </c>
      <c r="L8" s="174">
        <v>0.393</v>
      </c>
      <c r="M8" s="174">
        <v>2.078</v>
      </c>
      <c r="N8" s="174">
        <v>0.313</v>
      </c>
      <c r="O8" s="174">
        <v>2.319</v>
      </c>
    </row>
    <row r="9" spans="1:15" ht="13.5">
      <c r="A9">
        <v>18</v>
      </c>
      <c r="B9" s="174">
        <v>0.9</v>
      </c>
      <c r="C9" s="174">
        <v>1.12</v>
      </c>
      <c r="D9" s="174">
        <v>0.8</v>
      </c>
      <c r="E9" s="174">
        <v>1.26</v>
      </c>
      <c r="F9" s="174">
        <v>0.71</v>
      </c>
      <c r="G9" s="174">
        <v>1.42</v>
      </c>
      <c r="H9" s="174">
        <v>0.61</v>
      </c>
      <c r="I9" s="174">
        <v>1.6</v>
      </c>
      <c r="J9" s="174">
        <v>0.52</v>
      </c>
      <c r="K9" s="174">
        <v>1.8</v>
      </c>
      <c r="L9" s="174">
        <v>0.435</v>
      </c>
      <c r="M9" s="174">
        <v>2.015</v>
      </c>
      <c r="N9" s="174">
        <v>0.355</v>
      </c>
      <c r="O9" s="174">
        <v>2.238</v>
      </c>
    </row>
    <row r="10" spans="1:15" ht="13.5">
      <c r="A10">
        <v>19</v>
      </c>
      <c r="B10" s="174">
        <v>0.93</v>
      </c>
      <c r="C10" s="174">
        <v>1.13</v>
      </c>
      <c r="D10" s="174">
        <v>0.83</v>
      </c>
      <c r="E10" s="174">
        <v>1.26</v>
      </c>
      <c r="F10" s="174">
        <v>0.74</v>
      </c>
      <c r="G10" s="174">
        <v>1.41</v>
      </c>
      <c r="H10" s="174">
        <v>0.65</v>
      </c>
      <c r="I10" s="174">
        <v>1.58</v>
      </c>
      <c r="J10" s="174">
        <v>0.56</v>
      </c>
      <c r="K10" s="174">
        <v>1.77</v>
      </c>
      <c r="L10" s="174">
        <v>0.476</v>
      </c>
      <c r="M10" s="174">
        <v>1.963</v>
      </c>
      <c r="N10" s="174">
        <v>0.396</v>
      </c>
      <c r="O10" s="174">
        <v>2.169</v>
      </c>
    </row>
    <row r="11" spans="2:15" ht="13.5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13.5">
      <c r="A12">
        <v>20</v>
      </c>
      <c r="B12" s="174">
        <v>0.95</v>
      </c>
      <c r="C12" s="174">
        <v>1.15</v>
      </c>
      <c r="D12" s="174">
        <v>0.86</v>
      </c>
      <c r="E12" s="174">
        <v>1.27</v>
      </c>
      <c r="F12" s="174">
        <v>0.77</v>
      </c>
      <c r="G12" s="174">
        <v>1.41</v>
      </c>
      <c r="H12" s="174">
        <v>0.68</v>
      </c>
      <c r="I12" s="174">
        <v>1.57</v>
      </c>
      <c r="J12" s="174">
        <v>0.6</v>
      </c>
      <c r="K12" s="174">
        <v>1.74</v>
      </c>
      <c r="L12" s="174">
        <v>0.515</v>
      </c>
      <c r="M12" s="174">
        <v>1.918</v>
      </c>
      <c r="N12" s="174">
        <v>0.436</v>
      </c>
      <c r="O12" s="174">
        <v>2.11</v>
      </c>
    </row>
    <row r="13" spans="1:15" ht="13.5">
      <c r="A13">
        <v>22</v>
      </c>
      <c r="B13" s="174">
        <v>1</v>
      </c>
      <c r="C13" s="174">
        <v>1.17</v>
      </c>
      <c r="D13" s="174">
        <v>0.91</v>
      </c>
      <c r="E13" s="174">
        <v>1.28</v>
      </c>
      <c r="F13" s="174">
        <v>0.83</v>
      </c>
      <c r="G13" s="174">
        <v>1.4</v>
      </c>
      <c r="H13" s="174">
        <v>0.75</v>
      </c>
      <c r="I13" s="174">
        <v>1.54</v>
      </c>
      <c r="J13" s="174">
        <v>0.66</v>
      </c>
      <c r="K13" s="174">
        <v>1.69</v>
      </c>
      <c r="L13" s="174">
        <v>0.587</v>
      </c>
      <c r="M13" s="174">
        <v>1.849</v>
      </c>
      <c r="N13" s="174">
        <v>0.51</v>
      </c>
      <c r="O13" s="174">
        <v>2.015</v>
      </c>
    </row>
    <row r="14" spans="1:15" ht="13.5">
      <c r="A14">
        <v>24</v>
      </c>
      <c r="B14" s="174">
        <v>1.04</v>
      </c>
      <c r="C14" s="174">
        <v>1.2</v>
      </c>
      <c r="D14" s="174">
        <v>0.96</v>
      </c>
      <c r="E14" s="174">
        <v>1.3</v>
      </c>
      <c r="F14" s="174">
        <v>0.88</v>
      </c>
      <c r="G14" s="174">
        <v>1.41</v>
      </c>
      <c r="H14" s="174">
        <v>0.8</v>
      </c>
      <c r="I14" s="174">
        <v>1.53</v>
      </c>
      <c r="J14" s="174">
        <v>0.72</v>
      </c>
      <c r="K14" s="174">
        <v>1.66</v>
      </c>
      <c r="L14" s="174">
        <v>0.652</v>
      </c>
      <c r="M14" s="174">
        <v>1.797</v>
      </c>
      <c r="N14" s="174">
        <v>0.578</v>
      </c>
      <c r="O14" s="174">
        <v>1.944</v>
      </c>
    </row>
    <row r="15" spans="1:15" ht="13.5">
      <c r="A15">
        <v>26</v>
      </c>
      <c r="B15" s="174">
        <v>1.07</v>
      </c>
      <c r="C15" s="174">
        <v>1.22</v>
      </c>
      <c r="D15" s="174">
        <v>1</v>
      </c>
      <c r="E15" s="174">
        <v>1.31</v>
      </c>
      <c r="F15" s="174">
        <v>0.93</v>
      </c>
      <c r="G15" s="174">
        <v>1.41</v>
      </c>
      <c r="H15" s="174">
        <v>0.85</v>
      </c>
      <c r="I15" s="174">
        <v>1.52</v>
      </c>
      <c r="J15" s="174">
        <v>0.78</v>
      </c>
      <c r="K15" s="174">
        <v>1.64</v>
      </c>
      <c r="L15" s="174">
        <v>0.711</v>
      </c>
      <c r="M15" s="174">
        <v>1.759</v>
      </c>
      <c r="N15" s="174">
        <v>0.64</v>
      </c>
      <c r="O15" s="174">
        <v>1.889</v>
      </c>
    </row>
    <row r="16" spans="1:15" ht="13.5">
      <c r="A16">
        <v>28</v>
      </c>
      <c r="B16" s="174">
        <v>1.1</v>
      </c>
      <c r="C16" s="174">
        <v>1.24</v>
      </c>
      <c r="D16" s="174">
        <v>1.04</v>
      </c>
      <c r="E16" s="174">
        <v>1.32</v>
      </c>
      <c r="F16" s="174">
        <v>0.97</v>
      </c>
      <c r="G16" s="174">
        <v>1.41</v>
      </c>
      <c r="H16" s="174">
        <v>0.9</v>
      </c>
      <c r="I16" s="174">
        <v>1.51</v>
      </c>
      <c r="J16" s="174">
        <v>0.83</v>
      </c>
      <c r="K16" s="174">
        <v>1.62</v>
      </c>
      <c r="L16" s="174">
        <v>0.764</v>
      </c>
      <c r="M16" s="174">
        <v>1.729</v>
      </c>
      <c r="N16" s="174">
        <v>0.696</v>
      </c>
      <c r="O16" s="174">
        <v>1.847</v>
      </c>
    </row>
    <row r="17" spans="2:15" ht="13.5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ht="13.5">
      <c r="A18">
        <v>30</v>
      </c>
      <c r="B18" s="174">
        <v>1.13</v>
      </c>
      <c r="C18" s="174">
        <v>1.26</v>
      </c>
      <c r="D18" s="174">
        <v>1.07</v>
      </c>
      <c r="E18" s="174">
        <v>1.34</v>
      </c>
      <c r="F18" s="174">
        <v>1.01</v>
      </c>
      <c r="G18" s="174">
        <v>1.42</v>
      </c>
      <c r="H18" s="174">
        <v>0.94</v>
      </c>
      <c r="I18" s="174">
        <v>1.51</v>
      </c>
      <c r="J18" s="174">
        <v>0.88</v>
      </c>
      <c r="K18" s="174">
        <v>1.61</v>
      </c>
      <c r="L18" s="174">
        <v>0.812</v>
      </c>
      <c r="M18" s="174">
        <v>1.707</v>
      </c>
      <c r="N18" s="174">
        <v>0.748</v>
      </c>
      <c r="O18" s="174">
        <v>1.814</v>
      </c>
    </row>
    <row r="19" spans="1:15" ht="13.5">
      <c r="A19">
        <v>35</v>
      </c>
      <c r="B19" s="174">
        <v>1.19</v>
      </c>
      <c r="C19" s="174">
        <v>1.31</v>
      </c>
      <c r="D19" s="174">
        <v>1.14</v>
      </c>
      <c r="E19" s="174">
        <v>1.37</v>
      </c>
      <c r="F19" s="174">
        <v>1.08</v>
      </c>
      <c r="G19" s="174">
        <v>1.44</v>
      </c>
      <c r="H19" s="174">
        <v>1.03</v>
      </c>
      <c r="I19" s="174">
        <v>1.51</v>
      </c>
      <c r="J19" s="174">
        <v>0.97</v>
      </c>
      <c r="K19" s="174">
        <v>1.59</v>
      </c>
      <c r="L19" s="174">
        <v>0.914</v>
      </c>
      <c r="M19" s="174">
        <v>1.671</v>
      </c>
      <c r="N19" s="174">
        <v>0.857</v>
      </c>
      <c r="O19" s="174">
        <v>1.757</v>
      </c>
    </row>
    <row r="20" spans="1:15" ht="13.5">
      <c r="A20">
        <v>40</v>
      </c>
      <c r="B20" s="174">
        <v>1.25</v>
      </c>
      <c r="C20" s="174">
        <v>1.34</v>
      </c>
      <c r="D20" s="174">
        <v>1.2</v>
      </c>
      <c r="E20" s="174">
        <v>1.4</v>
      </c>
      <c r="F20" s="174">
        <v>1.15</v>
      </c>
      <c r="G20" s="174">
        <v>1.46</v>
      </c>
      <c r="H20" s="174">
        <v>1.1</v>
      </c>
      <c r="I20" s="174">
        <v>1.52</v>
      </c>
      <c r="J20" s="174">
        <v>1.05</v>
      </c>
      <c r="K20" s="174">
        <v>1.58</v>
      </c>
      <c r="L20" s="174">
        <v>0.997</v>
      </c>
      <c r="M20" s="174">
        <v>1.652</v>
      </c>
      <c r="N20" s="174">
        <v>0.946</v>
      </c>
      <c r="O20" s="174">
        <v>1.724</v>
      </c>
    </row>
    <row r="21" spans="1:15" ht="13.5">
      <c r="A21">
        <v>45</v>
      </c>
      <c r="B21" s="174">
        <v>1.29</v>
      </c>
      <c r="C21" s="174">
        <v>1.38</v>
      </c>
      <c r="D21" s="174">
        <v>1.24</v>
      </c>
      <c r="E21" s="174">
        <v>1.42</v>
      </c>
      <c r="F21" s="174">
        <v>1.2</v>
      </c>
      <c r="G21" s="174">
        <v>1.48</v>
      </c>
      <c r="H21" s="174">
        <v>1.16</v>
      </c>
      <c r="I21" s="174">
        <v>1.53</v>
      </c>
      <c r="J21" s="174">
        <v>1.11</v>
      </c>
      <c r="K21" s="174">
        <v>1.58</v>
      </c>
      <c r="L21" s="174">
        <v>1.065</v>
      </c>
      <c r="M21" s="174">
        <v>1.643</v>
      </c>
      <c r="N21" s="174">
        <v>1.019</v>
      </c>
      <c r="O21" s="174">
        <v>1.704</v>
      </c>
    </row>
    <row r="22" spans="1:15" ht="13.5">
      <c r="A22">
        <v>60</v>
      </c>
      <c r="B22" s="174">
        <v>1.38</v>
      </c>
      <c r="C22" s="174">
        <v>1.45</v>
      </c>
      <c r="D22" s="174">
        <v>1.35</v>
      </c>
      <c r="E22" s="174">
        <v>1.48</v>
      </c>
      <c r="F22" s="174">
        <v>1.32</v>
      </c>
      <c r="G22" s="174">
        <v>1.52</v>
      </c>
      <c r="H22" s="174">
        <v>1.28</v>
      </c>
      <c r="I22" s="174">
        <v>1.56</v>
      </c>
      <c r="J22" s="174">
        <v>1.25</v>
      </c>
      <c r="K22" s="174">
        <v>1.6</v>
      </c>
      <c r="L22" s="174">
        <v>1.214</v>
      </c>
      <c r="M22" s="174">
        <v>1.639</v>
      </c>
      <c r="N22" s="174">
        <v>1.179</v>
      </c>
      <c r="O22" s="174">
        <v>1.682</v>
      </c>
    </row>
    <row r="23" spans="1:15" ht="13.5">
      <c r="A23">
        <v>80</v>
      </c>
      <c r="B23" s="174">
        <v>1.47</v>
      </c>
      <c r="C23" s="174">
        <v>1.52</v>
      </c>
      <c r="D23" s="174">
        <v>1.44</v>
      </c>
      <c r="E23" s="174">
        <v>1.54</v>
      </c>
      <c r="F23" s="174">
        <v>1.42</v>
      </c>
      <c r="G23" s="174">
        <v>1.57</v>
      </c>
      <c r="H23" s="174">
        <v>1.39</v>
      </c>
      <c r="I23" s="174">
        <v>1.6</v>
      </c>
      <c r="J23" s="174">
        <v>1.36</v>
      </c>
      <c r="K23" s="174">
        <v>1.62</v>
      </c>
      <c r="L23" s="174">
        <v>1.338</v>
      </c>
      <c r="M23" s="174">
        <v>1.653</v>
      </c>
      <c r="N23" s="174">
        <v>1.312</v>
      </c>
      <c r="O23" s="174">
        <v>1.683</v>
      </c>
    </row>
    <row r="24" spans="1:15" ht="14.25" thickBot="1">
      <c r="A24" s="104">
        <v>100</v>
      </c>
      <c r="B24" s="175">
        <v>1.52</v>
      </c>
      <c r="C24" s="175">
        <v>1.56</v>
      </c>
      <c r="D24" s="175">
        <v>1.5</v>
      </c>
      <c r="E24" s="175">
        <v>1.58</v>
      </c>
      <c r="F24" s="175">
        <v>1.48</v>
      </c>
      <c r="G24" s="175">
        <v>1.6</v>
      </c>
      <c r="H24" s="175">
        <v>1.46</v>
      </c>
      <c r="I24" s="175">
        <v>1.63</v>
      </c>
      <c r="J24" s="175">
        <v>1.44</v>
      </c>
      <c r="K24" s="175">
        <v>1.65</v>
      </c>
      <c r="L24" s="175">
        <v>1.421</v>
      </c>
      <c r="M24" s="175">
        <v>1.67</v>
      </c>
      <c r="N24" s="175">
        <v>1.4</v>
      </c>
      <c r="O24" s="175">
        <v>1.693</v>
      </c>
    </row>
    <row r="25" ht="13.5">
      <c r="A25" t="s">
        <v>266</v>
      </c>
    </row>
    <row r="27" ht="18" thickBot="1">
      <c r="H27" s="153" t="s">
        <v>267</v>
      </c>
    </row>
    <row r="28" spans="1:15" ht="13.5">
      <c r="A28" s="176"/>
      <c r="B28" s="177" t="s">
        <v>257</v>
      </c>
      <c r="C28" s="177"/>
      <c r="D28" s="177" t="s">
        <v>258</v>
      </c>
      <c r="E28" s="177"/>
      <c r="F28" s="177" t="s">
        <v>259</v>
      </c>
      <c r="G28" s="177"/>
      <c r="H28" s="177" t="s">
        <v>260</v>
      </c>
      <c r="I28" s="177"/>
      <c r="J28" s="177" t="s">
        <v>261</v>
      </c>
      <c r="K28" s="177"/>
      <c r="L28" s="177" t="s">
        <v>262</v>
      </c>
      <c r="M28" s="177"/>
      <c r="N28" s="177" t="s">
        <v>263</v>
      </c>
      <c r="O28" s="177"/>
    </row>
    <row r="29" spans="1:15" ht="14.25" thickBot="1">
      <c r="A29" s="178" t="s">
        <v>264</v>
      </c>
      <c r="B29" s="180" t="s">
        <v>141</v>
      </c>
      <c r="C29" s="180" t="s">
        <v>265</v>
      </c>
      <c r="D29" s="180" t="s">
        <v>141</v>
      </c>
      <c r="E29" s="180" t="s">
        <v>265</v>
      </c>
      <c r="F29" s="180" t="s">
        <v>141</v>
      </c>
      <c r="G29" s="180" t="s">
        <v>265</v>
      </c>
      <c r="H29" s="180" t="s">
        <v>141</v>
      </c>
      <c r="I29" s="180" t="s">
        <v>265</v>
      </c>
      <c r="J29" s="180" t="s">
        <v>141</v>
      </c>
      <c r="K29" s="180" t="s">
        <v>265</v>
      </c>
      <c r="L29" s="180" t="s">
        <v>141</v>
      </c>
      <c r="M29" s="180" t="s">
        <v>265</v>
      </c>
      <c r="N29" s="180" t="s">
        <v>141</v>
      </c>
      <c r="O29" s="180" t="s">
        <v>265</v>
      </c>
    </row>
    <row r="30" spans="1:15" ht="13.5">
      <c r="A30" s="182">
        <v>15</v>
      </c>
      <c r="B30" s="174">
        <v>1.08</v>
      </c>
      <c r="C30" s="174">
        <v>1.36</v>
      </c>
      <c r="D30" s="174">
        <v>0.95</v>
      </c>
      <c r="E30" s="174">
        <v>1.54</v>
      </c>
      <c r="F30" s="174">
        <v>0.81</v>
      </c>
      <c r="G30" s="174">
        <v>1.75</v>
      </c>
      <c r="H30" s="174">
        <v>0.69</v>
      </c>
      <c r="I30" s="174">
        <v>1.97</v>
      </c>
      <c r="J30" s="174">
        <v>0.56</v>
      </c>
      <c r="K30" s="174">
        <v>2.21</v>
      </c>
      <c r="L30" s="174">
        <v>0.45</v>
      </c>
      <c r="M30" s="174">
        <v>2.47</v>
      </c>
      <c r="N30" s="174">
        <v>0.34</v>
      </c>
      <c r="O30" s="174">
        <v>2.73</v>
      </c>
    </row>
    <row r="31" spans="1:15" ht="13.5">
      <c r="A31">
        <v>16</v>
      </c>
      <c r="B31" s="174">
        <v>1.11</v>
      </c>
      <c r="C31" s="174">
        <v>1.37</v>
      </c>
      <c r="D31" s="174">
        <v>0.98</v>
      </c>
      <c r="E31" s="174">
        <v>1.54</v>
      </c>
      <c r="F31" s="174">
        <v>0.86</v>
      </c>
      <c r="G31" s="174">
        <v>1.73</v>
      </c>
      <c r="H31" s="174">
        <v>0.73</v>
      </c>
      <c r="I31" s="174">
        <v>1.93</v>
      </c>
      <c r="J31" s="174">
        <v>0.62</v>
      </c>
      <c r="K31" s="174">
        <v>2.15</v>
      </c>
      <c r="L31" s="174">
        <v>0.5</v>
      </c>
      <c r="M31" s="174">
        <v>2.39</v>
      </c>
      <c r="N31" s="174">
        <v>0.4</v>
      </c>
      <c r="O31" s="174">
        <v>2.62</v>
      </c>
    </row>
    <row r="32" spans="1:15" ht="13.5">
      <c r="A32">
        <v>17</v>
      </c>
      <c r="B32" s="174">
        <v>1.13</v>
      </c>
      <c r="C32" s="174">
        <v>1.38</v>
      </c>
      <c r="D32" s="174">
        <v>1.02</v>
      </c>
      <c r="E32" s="174">
        <v>1.54</v>
      </c>
      <c r="F32" s="174">
        <v>0.9</v>
      </c>
      <c r="G32" s="174">
        <v>1.71</v>
      </c>
      <c r="H32" s="174">
        <v>0.78</v>
      </c>
      <c r="I32" s="174">
        <v>1.9</v>
      </c>
      <c r="J32" s="174">
        <v>0.66</v>
      </c>
      <c r="K32" s="174">
        <v>2.1</v>
      </c>
      <c r="L32" s="174">
        <v>0.55</v>
      </c>
      <c r="M32" s="174">
        <v>2.32</v>
      </c>
      <c r="N32" s="174">
        <v>0.45</v>
      </c>
      <c r="O32" s="174">
        <v>2.54</v>
      </c>
    </row>
    <row r="33" spans="1:15" ht="13.5">
      <c r="A33">
        <v>18</v>
      </c>
      <c r="B33" s="174">
        <v>1.16</v>
      </c>
      <c r="C33" s="174">
        <v>1.39</v>
      </c>
      <c r="D33" s="174">
        <v>1.05</v>
      </c>
      <c r="E33" s="174">
        <v>1.53</v>
      </c>
      <c r="F33" s="174">
        <v>0.93</v>
      </c>
      <c r="G33" s="174">
        <v>1.69</v>
      </c>
      <c r="H33" s="174">
        <v>0.82</v>
      </c>
      <c r="I33" s="174">
        <v>1.87</v>
      </c>
      <c r="J33" s="174">
        <v>0.71</v>
      </c>
      <c r="K33" s="174">
        <v>2.06</v>
      </c>
      <c r="L33" s="174">
        <v>0.6</v>
      </c>
      <c r="M33" s="174">
        <v>2.26</v>
      </c>
      <c r="N33" s="174">
        <v>0.5</v>
      </c>
      <c r="O33" s="174">
        <v>2.46</v>
      </c>
    </row>
    <row r="34" spans="1:15" ht="13.5">
      <c r="A34">
        <v>19</v>
      </c>
      <c r="B34" s="174">
        <v>1.18</v>
      </c>
      <c r="C34" s="174">
        <v>1.4</v>
      </c>
      <c r="D34" s="174">
        <v>1.07</v>
      </c>
      <c r="E34" s="174">
        <v>1.53</v>
      </c>
      <c r="F34" s="174">
        <v>0.97</v>
      </c>
      <c r="G34" s="174">
        <v>1.68</v>
      </c>
      <c r="H34" s="174">
        <v>0.86</v>
      </c>
      <c r="I34" s="174">
        <v>1.85</v>
      </c>
      <c r="J34" s="174">
        <v>0.75</v>
      </c>
      <c r="K34" s="174">
        <v>2.02</v>
      </c>
      <c r="L34" s="174">
        <v>0.65</v>
      </c>
      <c r="M34" s="174">
        <v>2.21</v>
      </c>
      <c r="N34" s="174">
        <v>0.55</v>
      </c>
      <c r="O34" s="174">
        <v>2.4</v>
      </c>
    </row>
    <row r="35" spans="2:15" ht="13.5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5" ht="13.5">
      <c r="A36">
        <v>20</v>
      </c>
      <c r="B36" s="174">
        <v>1.2</v>
      </c>
      <c r="C36" s="174">
        <v>1.41</v>
      </c>
      <c r="D36" s="174">
        <v>1.1</v>
      </c>
      <c r="E36" s="174">
        <v>1.54</v>
      </c>
      <c r="F36" s="174">
        <v>1</v>
      </c>
      <c r="G36" s="174">
        <v>1.68</v>
      </c>
      <c r="H36" s="174">
        <v>0.89</v>
      </c>
      <c r="I36" s="174">
        <v>1.83</v>
      </c>
      <c r="J36" s="174">
        <v>0.79</v>
      </c>
      <c r="K36" s="174">
        <v>1.99</v>
      </c>
      <c r="L36" s="174">
        <v>0.69</v>
      </c>
      <c r="M36" s="174">
        <v>2.16</v>
      </c>
      <c r="N36" s="174">
        <v>0.6</v>
      </c>
      <c r="O36" s="174">
        <v>2.34</v>
      </c>
    </row>
    <row r="37" spans="1:15" ht="13.5">
      <c r="A37">
        <v>22</v>
      </c>
      <c r="B37" s="174">
        <v>1.24</v>
      </c>
      <c r="C37" s="174">
        <v>1.43</v>
      </c>
      <c r="D37" s="174">
        <v>1.15</v>
      </c>
      <c r="E37" s="174">
        <v>1.54</v>
      </c>
      <c r="F37" s="174">
        <v>1.05</v>
      </c>
      <c r="G37" s="174">
        <v>1.66</v>
      </c>
      <c r="H37" s="174">
        <v>0.96</v>
      </c>
      <c r="I37" s="174">
        <v>1.8</v>
      </c>
      <c r="J37" s="174">
        <v>0.86</v>
      </c>
      <c r="K37" s="174">
        <v>1.94</v>
      </c>
      <c r="L37" s="174">
        <v>0.77</v>
      </c>
      <c r="M37" s="174">
        <v>2.09</v>
      </c>
      <c r="N37" s="174">
        <v>0.68</v>
      </c>
      <c r="O37" s="174">
        <v>2.25</v>
      </c>
    </row>
    <row r="38" spans="1:15" ht="13.5">
      <c r="A38">
        <v>24</v>
      </c>
      <c r="B38" s="174">
        <v>1.27</v>
      </c>
      <c r="C38" s="174">
        <v>1.45</v>
      </c>
      <c r="D38" s="174">
        <v>1.19</v>
      </c>
      <c r="E38" s="174">
        <v>1.55</v>
      </c>
      <c r="F38" s="174">
        <v>1.1</v>
      </c>
      <c r="G38" s="174">
        <v>1.66</v>
      </c>
      <c r="H38" s="174">
        <v>1.01</v>
      </c>
      <c r="I38" s="174">
        <v>1.78</v>
      </c>
      <c r="J38" s="174">
        <v>0.93</v>
      </c>
      <c r="K38" s="174">
        <v>1.9</v>
      </c>
      <c r="L38" s="174">
        <v>0.84</v>
      </c>
      <c r="M38" s="174">
        <v>2.04</v>
      </c>
      <c r="N38" s="174">
        <v>0.75</v>
      </c>
      <c r="O38" s="174">
        <v>2.17</v>
      </c>
    </row>
    <row r="39" spans="1:15" ht="13.5">
      <c r="A39">
        <v>26</v>
      </c>
      <c r="B39" s="174">
        <v>1.3</v>
      </c>
      <c r="C39" s="174">
        <v>1.46</v>
      </c>
      <c r="D39" s="174">
        <v>1.22</v>
      </c>
      <c r="E39" s="174">
        <v>1.55</v>
      </c>
      <c r="F39" s="174">
        <v>1.14</v>
      </c>
      <c r="G39" s="174">
        <v>1.65</v>
      </c>
      <c r="H39" s="174">
        <v>1.06</v>
      </c>
      <c r="I39" s="174">
        <v>1.76</v>
      </c>
      <c r="J39" s="174">
        <v>0.98</v>
      </c>
      <c r="K39" s="174">
        <v>1.88</v>
      </c>
      <c r="L39" s="174">
        <v>0.9</v>
      </c>
      <c r="M39" s="174">
        <v>1.99</v>
      </c>
      <c r="N39" s="174">
        <v>0.82</v>
      </c>
      <c r="O39" s="174">
        <v>2.12</v>
      </c>
    </row>
    <row r="40" spans="1:15" ht="13.5">
      <c r="A40">
        <v>28</v>
      </c>
      <c r="B40" s="174">
        <v>1.33</v>
      </c>
      <c r="C40" s="174">
        <v>1.48</v>
      </c>
      <c r="D40" s="174">
        <v>1.26</v>
      </c>
      <c r="E40" s="174">
        <v>1.56</v>
      </c>
      <c r="F40" s="174">
        <v>1.18</v>
      </c>
      <c r="G40" s="174">
        <v>1.65</v>
      </c>
      <c r="H40" s="174">
        <v>1.1</v>
      </c>
      <c r="I40" s="174">
        <v>1.75</v>
      </c>
      <c r="J40" s="174">
        <v>1.03</v>
      </c>
      <c r="K40" s="174">
        <v>1.85</v>
      </c>
      <c r="L40" s="174">
        <v>0.95</v>
      </c>
      <c r="M40" s="174">
        <v>1.96</v>
      </c>
      <c r="N40" s="174">
        <v>0.87</v>
      </c>
      <c r="O40" s="174">
        <v>2.07</v>
      </c>
    </row>
    <row r="41" spans="2:15" ht="13.5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  <row r="42" spans="1:15" ht="13.5">
      <c r="A42">
        <v>30</v>
      </c>
      <c r="B42" s="174">
        <v>1.35</v>
      </c>
      <c r="C42" s="174">
        <v>1.49</v>
      </c>
      <c r="D42" s="174">
        <v>1.28</v>
      </c>
      <c r="E42" s="174">
        <v>1.57</v>
      </c>
      <c r="F42" s="174">
        <v>1.21</v>
      </c>
      <c r="G42" s="174">
        <v>1.65</v>
      </c>
      <c r="H42" s="174">
        <v>1.14</v>
      </c>
      <c r="I42" s="174">
        <v>1.74</v>
      </c>
      <c r="J42" s="174">
        <v>1.07</v>
      </c>
      <c r="K42" s="174">
        <v>1.83</v>
      </c>
      <c r="L42" s="174">
        <v>1</v>
      </c>
      <c r="M42" s="174">
        <v>1.93</v>
      </c>
      <c r="N42" s="174">
        <v>0.93</v>
      </c>
      <c r="O42" s="174">
        <v>2.03</v>
      </c>
    </row>
    <row r="43" spans="1:15" ht="13.5">
      <c r="A43">
        <v>35</v>
      </c>
      <c r="B43" s="174">
        <v>1.4</v>
      </c>
      <c r="C43" s="174">
        <v>1.52</v>
      </c>
      <c r="D43" s="174">
        <v>1.34</v>
      </c>
      <c r="E43" s="174">
        <v>1.58</v>
      </c>
      <c r="F43" s="174">
        <v>1.28</v>
      </c>
      <c r="G43" s="174">
        <v>1.65</v>
      </c>
      <c r="H43" s="174">
        <v>1.22</v>
      </c>
      <c r="I43" s="174">
        <v>1.73</v>
      </c>
      <c r="J43" s="174">
        <v>1.16</v>
      </c>
      <c r="K43" s="174">
        <v>1.8</v>
      </c>
      <c r="L43" s="174">
        <v>1.1</v>
      </c>
      <c r="M43" s="174">
        <v>1.88</v>
      </c>
      <c r="N43" s="174">
        <v>1.03</v>
      </c>
      <c r="O43" s="174">
        <v>1.97</v>
      </c>
    </row>
    <row r="44" spans="1:15" ht="13.5">
      <c r="A44">
        <v>40</v>
      </c>
      <c r="B44" s="174">
        <v>1.44</v>
      </c>
      <c r="C44" s="174">
        <v>1.54</v>
      </c>
      <c r="D44" s="174">
        <v>1.39</v>
      </c>
      <c r="E44" s="174">
        <v>1.6</v>
      </c>
      <c r="F44" s="174">
        <v>1.34</v>
      </c>
      <c r="G44" s="174">
        <v>1.66</v>
      </c>
      <c r="H44" s="174">
        <v>1.29</v>
      </c>
      <c r="I44" s="174">
        <v>1.72</v>
      </c>
      <c r="J44" s="174">
        <v>1.23</v>
      </c>
      <c r="K44" s="174">
        <v>1.79</v>
      </c>
      <c r="L44" s="174">
        <v>1.18</v>
      </c>
      <c r="M44" s="174">
        <v>1.85</v>
      </c>
      <c r="N44" s="174">
        <v>1.12</v>
      </c>
      <c r="O44" s="174">
        <v>1.93</v>
      </c>
    </row>
    <row r="45" spans="1:15" ht="13.5">
      <c r="A45">
        <v>45</v>
      </c>
      <c r="B45" s="174">
        <v>1.48</v>
      </c>
      <c r="C45" s="174">
        <v>1.57</v>
      </c>
      <c r="D45" s="174">
        <v>1.43</v>
      </c>
      <c r="E45" s="174">
        <v>1.62</v>
      </c>
      <c r="F45" s="174">
        <v>1.38</v>
      </c>
      <c r="G45" s="174">
        <v>1.67</v>
      </c>
      <c r="H45" s="174">
        <v>1.34</v>
      </c>
      <c r="I45" s="174">
        <v>1.72</v>
      </c>
      <c r="J45" s="174">
        <v>1.29</v>
      </c>
      <c r="K45" s="174">
        <v>1.78</v>
      </c>
      <c r="L45" s="174">
        <v>1.24</v>
      </c>
      <c r="M45" s="174">
        <v>1.84</v>
      </c>
      <c r="N45" s="174">
        <v>1.19</v>
      </c>
      <c r="O45" s="174">
        <v>1.9</v>
      </c>
    </row>
    <row r="46" spans="1:15" ht="13.5">
      <c r="A46">
        <v>60</v>
      </c>
      <c r="B46" s="174">
        <v>1.55</v>
      </c>
      <c r="C46" s="174">
        <v>1.62</v>
      </c>
      <c r="D46" s="174">
        <v>1.51</v>
      </c>
      <c r="E46" s="174">
        <v>1.65</v>
      </c>
      <c r="F46" s="174">
        <v>1.48</v>
      </c>
      <c r="G46" s="174">
        <v>1.69</v>
      </c>
      <c r="H46" s="174">
        <v>1.44</v>
      </c>
      <c r="I46" s="174">
        <v>1.73</v>
      </c>
      <c r="J46" s="174">
        <v>1.41</v>
      </c>
      <c r="K46" s="174">
        <v>1.77</v>
      </c>
      <c r="L46" s="174">
        <v>1.37</v>
      </c>
      <c r="M46" s="174">
        <v>1.81</v>
      </c>
      <c r="N46" s="174">
        <v>1.34</v>
      </c>
      <c r="O46" s="174">
        <v>1.85</v>
      </c>
    </row>
    <row r="47" spans="1:15" ht="13.5">
      <c r="A47">
        <v>80</v>
      </c>
      <c r="B47" s="174">
        <v>1.61</v>
      </c>
      <c r="C47" s="174">
        <v>1.66</v>
      </c>
      <c r="D47" s="174">
        <v>1.59</v>
      </c>
      <c r="E47" s="174">
        <v>1.69</v>
      </c>
      <c r="F47" s="174">
        <v>1.56</v>
      </c>
      <c r="G47" s="174">
        <v>1.72</v>
      </c>
      <c r="H47" s="174">
        <v>1.53</v>
      </c>
      <c r="I47" s="174">
        <v>1.74</v>
      </c>
      <c r="J47" s="174">
        <v>1.51</v>
      </c>
      <c r="K47" s="174">
        <v>1.77</v>
      </c>
      <c r="L47" s="174">
        <v>1.48</v>
      </c>
      <c r="M47" s="174">
        <v>1.8</v>
      </c>
      <c r="N47" s="174">
        <v>1.45</v>
      </c>
      <c r="O47" s="174">
        <v>1.83</v>
      </c>
    </row>
    <row r="48" spans="1:15" ht="14.25" thickBot="1">
      <c r="A48" s="104">
        <v>100</v>
      </c>
      <c r="B48" s="175">
        <v>1.65</v>
      </c>
      <c r="C48" s="175">
        <v>1.69</v>
      </c>
      <c r="D48" s="175">
        <v>1.63</v>
      </c>
      <c r="E48" s="175">
        <v>1.72</v>
      </c>
      <c r="F48" s="175">
        <v>1.61</v>
      </c>
      <c r="G48" s="175">
        <v>1.74</v>
      </c>
      <c r="H48" s="175">
        <v>1.59</v>
      </c>
      <c r="I48" s="175">
        <v>1.76</v>
      </c>
      <c r="J48" s="175">
        <v>1.57</v>
      </c>
      <c r="K48" s="175">
        <v>1.78</v>
      </c>
      <c r="L48" s="175">
        <v>1.55</v>
      </c>
      <c r="M48" s="175">
        <v>1.8</v>
      </c>
      <c r="N48" s="175">
        <v>1.53</v>
      </c>
      <c r="O48" s="175">
        <v>1.83</v>
      </c>
    </row>
    <row r="49" spans="1:15" ht="13.5">
      <c r="A49" t="s">
        <v>266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4"/>
      <c r="M49" s="174"/>
      <c r="N49" s="174"/>
      <c r="O49" s="174"/>
    </row>
    <row r="50" spans="1:15" ht="13.5">
      <c r="A50" t="s">
        <v>268</v>
      </c>
      <c r="L50" s="181"/>
      <c r="M50" s="181"/>
      <c r="N50" s="181"/>
      <c r="O50" s="181"/>
    </row>
    <row r="51" spans="1:15" ht="13.5">
      <c r="A51" t="s">
        <v>269</v>
      </c>
      <c r="L51" s="165"/>
      <c r="M51" s="165"/>
      <c r="N51" s="165"/>
      <c r="O51" s="16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L7"/>
  <sheetViews>
    <sheetView workbookViewId="0" topLeftCell="A1">
      <selection activeCell="D13" sqref="D13"/>
    </sheetView>
  </sheetViews>
  <sheetFormatPr defaultColWidth="9.00390625" defaultRowHeight="13.5"/>
  <sheetData>
    <row r="4" ht="14.25" thickBot="1"/>
    <row r="5" spans="3:12" ht="13.5">
      <c r="C5" s="210">
        <v>9104.06</v>
      </c>
      <c r="D5" s="210">
        <v>8923.41</v>
      </c>
      <c r="E5" s="210">
        <v>8932.26</v>
      </c>
      <c r="F5" s="210">
        <v>8919.26</v>
      </c>
      <c r="G5" s="210">
        <v>9137.14</v>
      </c>
      <c r="H5" s="210">
        <v>9120.39</v>
      </c>
      <c r="I5" s="210">
        <v>9110.51</v>
      </c>
      <c r="J5" s="210">
        <v>9092.97</v>
      </c>
      <c r="K5" s="210">
        <v>9033</v>
      </c>
      <c r="L5" s="211">
        <v>8839.83</v>
      </c>
    </row>
    <row r="6" spans="3:12" ht="13.5">
      <c r="C6" s="212">
        <v>20.94999999999891</v>
      </c>
      <c r="D6" s="212">
        <v>-180.65</v>
      </c>
      <c r="E6" s="212">
        <v>8.850000000000364</v>
      </c>
      <c r="F6" s="212">
        <v>-13</v>
      </c>
      <c r="G6" s="212">
        <v>217.8799999999992</v>
      </c>
      <c r="H6" s="212">
        <v>-16.75</v>
      </c>
      <c r="I6" s="212">
        <v>-9.8799999999992</v>
      </c>
      <c r="J6" s="212">
        <v>-17.540000000000873</v>
      </c>
      <c r="K6" s="212">
        <v>-59.969999999999345</v>
      </c>
      <c r="L6" s="213">
        <v>-193.17</v>
      </c>
    </row>
    <row r="7" spans="3:4" ht="14.25">
      <c r="C7" s="214" t="s">
        <v>299</v>
      </c>
      <c r="D7" s="21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D24"/>
  <sheetViews>
    <sheetView workbookViewId="0" topLeftCell="A1">
      <selection activeCell="I29" sqref="I29"/>
    </sheetView>
  </sheetViews>
  <sheetFormatPr defaultColWidth="9.00390625" defaultRowHeight="13.5"/>
  <sheetData>
    <row r="4" spans="3:4" ht="13.5">
      <c r="C4" s="16" t="s">
        <v>300</v>
      </c>
      <c r="D4" s="16" t="s">
        <v>301</v>
      </c>
    </row>
    <row r="5" spans="3:4" ht="13.5">
      <c r="C5" s="215">
        <v>65.72000000000116</v>
      </c>
      <c r="D5" s="215">
        <v>70.21000000000095</v>
      </c>
    </row>
    <row r="6" spans="3:4" ht="13.5">
      <c r="C6" s="215">
        <v>-238.28000000000065</v>
      </c>
      <c r="D6" s="215">
        <v>158.8799999999992</v>
      </c>
    </row>
    <row r="7" spans="3:4" ht="13.5">
      <c r="C7" s="215">
        <v>-32.98999999999978</v>
      </c>
      <c r="D7" s="215">
        <v>-48.460000000000946</v>
      </c>
    </row>
    <row r="8" spans="3:4" ht="13.5">
      <c r="C8" s="215">
        <v>-3.819999999999709</v>
      </c>
      <c r="D8" s="215">
        <v>69.45000000000073</v>
      </c>
    </row>
    <row r="9" spans="3:4" ht="13.5">
      <c r="C9" s="215">
        <v>68.73999999999978</v>
      </c>
      <c r="D9" s="215">
        <v>201.65</v>
      </c>
    </row>
    <row r="10" spans="3:4" ht="13.5">
      <c r="C10" s="215">
        <v>-25.610000000000582</v>
      </c>
      <c r="D10" s="215">
        <v>5.600000000000364</v>
      </c>
    </row>
    <row r="11" spans="3:4" ht="13.5">
      <c r="C11" s="215">
        <v>-19.899999999999636</v>
      </c>
      <c r="D11" s="215">
        <v>-191.9</v>
      </c>
    </row>
    <row r="12" spans="3:4" ht="13.5">
      <c r="C12" s="215">
        <v>-326.630000000001</v>
      </c>
      <c r="D12" s="215">
        <v>22.98999999999978</v>
      </c>
    </row>
    <row r="13" spans="3:4" ht="13.5">
      <c r="C13" s="215">
        <v>-118.33</v>
      </c>
      <c r="D13" s="215">
        <v>-55.659999999999854</v>
      </c>
    </row>
    <row r="14" spans="3:4" ht="13.5">
      <c r="C14" s="215">
        <v>83.77000000000044</v>
      </c>
      <c r="D14" s="215">
        <v>-129.3700000000008</v>
      </c>
    </row>
    <row r="15" spans="3:4" ht="13.5">
      <c r="C15" s="215">
        <v>23.579999999999927</v>
      </c>
      <c r="D15" s="215">
        <v>41.76000000000022</v>
      </c>
    </row>
    <row r="16" spans="3:4" ht="13.5">
      <c r="C16" s="215">
        <v>-55.93000000000029</v>
      </c>
      <c r="D16" s="215">
        <v>-28.86999999999898</v>
      </c>
    </row>
    <row r="17" spans="3:4" ht="13.5">
      <c r="C17" s="215">
        <v>4.530000000000655</v>
      </c>
      <c r="D17" s="215">
        <v>237.10999999999876</v>
      </c>
    </row>
    <row r="18" spans="3:4" ht="13.5">
      <c r="C18" s="215">
        <v>81.52000000000044</v>
      </c>
      <c r="D18" s="215">
        <v>15.030000000000655</v>
      </c>
    </row>
    <row r="19" spans="3:4" ht="13.5">
      <c r="C19" s="215">
        <v>-70.63000000000102</v>
      </c>
      <c r="D19" s="215">
        <v>4.6299999999992</v>
      </c>
    </row>
    <row r="20" spans="3:4" ht="13.5">
      <c r="C20" s="215">
        <v>-117.95999999999913</v>
      </c>
      <c r="D20" s="215">
        <v>-120.27999999999884</v>
      </c>
    </row>
    <row r="21" spans="3:4" ht="13.5">
      <c r="C21" s="215">
        <v>-141.13000000000102</v>
      </c>
      <c r="D21" s="215">
        <v>320.27</v>
      </c>
    </row>
    <row r="22" spans="3:4" ht="13.5">
      <c r="C22" s="215">
        <v>-169.5</v>
      </c>
      <c r="D22" s="216"/>
    </row>
    <row r="23" spans="3:4" ht="13.5">
      <c r="C23" s="215">
        <v>50</v>
      </c>
      <c r="D23" s="216"/>
    </row>
    <row r="24" spans="3:4" ht="13.5">
      <c r="C24" s="215">
        <v>-160.71999999999935</v>
      </c>
      <c r="D24" s="21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B38" sqref="B38"/>
    </sheetView>
  </sheetViews>
  <sheetFormatPr defaultColWidth="9.00390625" defaultRowHeight="13.5"/>
  <sheetData>
    <row r="2" spans="1:9" ht="14.25" thickBot="1">
      <c r="A2" s="13" t="s">
        <v>4</v>
      </c>
      <c r="B2" s="13"/>
      <c r="C2" s="13"/>
      <c r="D2" s="13"/>
      <c r="E2" s="13"/>
      <c r="F2" s="13"/>
      <c r="G2" s="13"/>
      <c r="H2" s="13"/>
      <c r="I2" s="13"/>
    </row>
    <row r="3" spans="1:9" ht="14.25" thickTop="1">
      <c r="A3" t="s">
        <v>5</v>
      </c>
      <c r="B3">
        <v>45</v>
      </c>
      <c r="C3">
        <v>50</v>
      </c>
      <c r="D3">
        <v>55</v>
      </c>
      <c r="E3">
        <v>60</v>
      </c>
      <c r="F3">
        <v>65</v>
      </c>
      <c r="G3">
        <v>70</v>
      </c>
      <c r="H3">
        <v>75</v>
      </c>
      <c r="I3" t="s">
        <v>6</v>
      </c>
    </row>
    <row r="4" spans="1:9" ht="13.5">
      <c r="A4" s="14" t="s">
        <v>7</v>
      </c>
      <c r="B4" s="14">
        <v>5.3</v>
      </c>
      <c r="C4" s="14">
        <v>7.5</v>
      </c>
      <c r="D4" s="14">
        <v>5.9</v>
      </c>
      <c r="E4" s="14">
        <v>9.2</v>
      </c>
      <c r="F4" s="14">
        <v>8.8</v>
      </c>
      <c r="G4" s="14">
        <v>7.5</v>
      </c>
      <c r="H4" s="14">
        <v>12</v>
      </c>
      <c r="I4" s="14" t="s">
        <v>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D40" sqref="D40"/>
    </sheetView>
  </sheetViews>
  <sheetFormatPr defaultColWidth="9.00390625" defaultRowHeight="13.5"/>
  <sheetData>
    <row r="2" ht="14.25" thickBot="1">
      <c r="A2" t="s">
        <v>9</v>
      </c>
    </row>
    <row r="3" spans="1:6" ht="16.5" thickTop="1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</row>
    <row r="4" spans="1:6" ht="13.5">
      <c r="A4" s="16"/>
      <c r="B4" s="17">
        <v>5.3</v>
      </c>
      <c r="C4" s="17">
        <v>45</v>
      </c>
      <c r="D4">
        <f aca="true" t="shared" si="0" ref="D4:D10">C4*C4</f>
        <v>2025</v>
      </c>
      <c r="E4">
        <f>B4*C4</f>
        <v>238.5</v>
      </c>
      <c r="F4">
        <f>B4*B4</f>
        <v>28.09</v>
      </c>
    </row>
    <row r="5" spans="1:6" ht="13.5">
      <c r="A5" s="16"/>
      <c r="B5" s="17">
        <v>7.5</v>
      </c>
      <c r="C5" s="17">
        <v>50</v>
      </c>
      <c r="D5">
        <f t="shared" si="0"/>
        <v>2500</v>
      </c>
      <c r="E5">
        <f aca="true" t="shared" si="1" ref="E5:E10">B5*C5</f>
        <v>375</v>
      </c>
      <c r="F5">
        <f aca="true" t="shared" si="2" ref="F5:F10">B5*B5</f>
        <v>56.25</v>
      </c>
    </row>
    <row r="6" spans="1:6" ht="13.5">
      <c r="A6" s="16"/>
      <c r="B6" s="17">
        <v>5.9</v>
      </c>
      <c r="C6" s="17">
        <v>55</v>
      </c>
      <c r="D6">
        <f t="shared" si="0"/>
        <v>3025</v>
      </c>
      <c r="E6">
        <f t="shared" si="1"/>
        <v>324.5</v>
      </c>
      <c r="F6">
        <f t="shared" si="2"/>
        <v>34.81</v>
      </c>
    </row>
    <row r="7" spans="1:6" ht="13.5">
      <c r="A7" s="16"/>
      <c r="B7" s="17">
        <v>9.2</v>
      </c>
      <c r="C7" s="17">
        <v>60</v>
      </c>
      <c r="D7">
        <f t="shared" si="0"/>
        <v>3600</v>
      </c>
      <c r="E7">
        <f t="shared" si="1"/>
        <v>552</v>
      </c>
      <c r="F7">
        <f t="shared" si="2"/>
        <v>84.63999999999999</v>
      </c>
    </row>
    <row r="8" spans="1:6" ht="13.5">
      <c r="A8" s="16"/>
      <c r="B8" s="17">
        <v>8.8</v>
      </c>
      <c r="C8" s="17">
        <v>65</v>
      </c>
      <c r="D8">
        <f t="shared" si="0"/>
        <v>4225</v>
      </c>
      <c r="E8">
        <f t="shared" si="1"/>
        <v>572</v>
      </c>
      <c r="F8">
        <f t="shared" si="2"/>
        <v>77.44000000000001</v>
      </c>
    </row>
    <row r="9" spans="1:6" ht="13.5">
      <c r="A9" s="16"/>
      <c r="B9" s="17">
        <v>7.5</v>
      </c>
      <c r="C9" s="17">
        <v>70</v>
      </c>
      <c r="D9">
        <f t="shared" si="0"/>
        <v>4900</v>
      </c>
      <c r="E9">
        <f t="shared" si="1"/>
        <v>525</v>
      </c>
      <c r="F9">
        <f t="shared" si="2"/>
        <v>56.25</v>
      </c>
    </row>
    <row r="10" spans="1:6" ht="13.5">
      <c r="A10" s="16"/>
      <c r="B10" s="17">
        <v>12</v>
      </c>
      <c r="C10" s="17">
        <v>75</v>
      </c>
      <c r="D10">
        <f t="shared" si="0"/>
        <v>5625</v>
      </c>
      <c r="E10">
        <f t="shared" si="1"/>
        <v>900</v>
      </c>
      <c r="F10">
        <f t="shared" si="2"/>
        <v>144</v>
      </c>
    </row>
    <row r="11" spans="1:6" ht="13.5">
      <c r="A11" s="18" t="s">
        <v>16</v>
      </c>
      <c r="B11" s="19">
        <f>SUM(B4:B10)</f>
        <v>56.2</v>
      </c>
      <c r="C11" s="19">
        <f>SUM(C4:C10)</f>
        <v>420</v>
      </c>
      <c r="D11" s="19">
        <f>SUM(D4:D10)</f>
        <v>25900</v>
      </c>
      <c r="E11" s="19">
        <f>SUM(E4:E10)</f>
        <v>3487</v>
      </c>
      <c r="F11" s="19">
        <f>SUM(F4:F10)</f>
        <v>481.48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42" sqref="D42"/>
    </sheetView>
  </sheetViews>
  <sheetFormatPr defaultColWidth="9.00390625" defaultRowHeight="13.5"/>
  <sheetData>
    <row r="1" ht="14.25" thickBot="1">
      <c r="A1" t="s">
        <v>17</v>
      </c>
    </row>
    <row r="2" spans="1:8" ht="16.5" thickTop="1">
      <c r="A2" s="15" t="s">
        <v>10</v>
      </c>
      <c r="B2" s="15" t="s">
        <v>18</v>
      </c>
      <c r="C2" s="15" t="s">
        <v>19</v>
      </c>
      <c r="D2" s="15" t="s">
        <v>20</v>
      </c>
      <c r="E2" s="15" t="s">
        <v>21</v>
      </c>
      <c r="F2" s="15" t="s">
        <v>22</v>
      </c>
      <c r="G2" s="15" t="s">
        <v>23</v>
      </c>
      <c r="H2" s="15" t="s">
        <v>24</v>
      </c>
    </row>
    <row r="3" spans="1:8" ht="13.5">
      <c r="A3" s="16"/>
      <c r="B3" s="17">
        <v>5.3</v>
      </c>
      <c r="C3" s="17">
        <v>45</v>
      </c>
      <c r="D3" s="20">
        <f>$S$31+$S$32*C3</f>
        <v>0</v>
      </c>
      <c r="E3" s="20">
        <f>B3-D3</f>
        <v>5.3</v>
      </c>
      <c r="F3">
        <f>B3*B3</f>
        <v>28.09</v>
      </c>
      <c r="G3" s="20">
        <f>D3*D3</f>
        <v>0</v>
      </c>
      <c r="H3" s="20">
        <f>E3*E3</f>
        <v>28.09</v>
      </c>
    </row>
    <row r="4" spans="1:8" ht="13.5">
      <c r="A4" s="16"/>
      <c r="B4" s="17">
        <v>7.5</v>
      </c>
      <c r="C4" s="17">
        <v>50</v>
      </c>
      <c r="D4" s="20">
        <f aca="true" t="shared" si="0" ref="D4:D9">$S$31+$S$32*C4</f>
        <v>0</v>
      </c>
      <c r="E4" s="20">
        <f aca="true" t="shared" si="1" ref="E4:E9">B4-D4</f>
        <v>7.5</v>
      </c>
      <c r="F4">
        <f aca="true" t="shared" si="2" ref="F4:F9">B4*B4</f>
        <v>56.25</v>
      </c>
      <c r="G4" s="20">
        <f aca="true" t="shared" si="3" ref="G4:H9">D4*D4</f>
        <v>0</v>
      </c>
      <c r="H4" s="20">
        <f t="shared" si="3"/>
        <v>56.25</v>
      </c>
    </row>
    <row r="5" spans="1:8" ht="13.5">
      <c r="A5" s="16"/>
      <c r="B5" s="17">
        <v>5.9</v>
      </c>
      <c r="C5" s="17">
        <v>55</v>
      </c>
      <c r="D5" s="20">
        <f t="shared" si="0"/>
        <v>0</v>
      </c>
      <c r="E5" s="20">
        <f t="shared" si="1"/>
        <v>5.9</v>
      </c>
      <c r="F5">
        <f t="shared" si="2"/>
        <v>34.81</v>
      </c>
      <c r="G5" s="20">
        <f t="shared" si="3"/>
        <v>0</v>
      </c>
      <c r="H5" s="20">
        <f t="shared" si="3"/>
        <v>34.81</v>
      </c>
    </row>
    <row r="6" spans="1:8" ht="13.5">
      <c r="A6" s="16"/>
      <c r="B6" s="17">
        <v>9.2</v>
      </c>
      <c r="C6" s="17">
        <v>60</v>
      </c>
      <c r="D6" s="20">
        <f t="shared" si="0"/>
        <v>0</v>
      </c>
      <c r="E6" s="20">
        <f t="shared" si="1"/>
        <v>9.2</v>
      </c>
      <c r="F6">
        <f t="shared" si="2"/>
        <v>84.63999999999999</v>
      </c>
      <c r="G6" s="20">
        <f t="shared" si="3"/>
        <v>0</v>
      </c>
      <c r="H6" s="20">
        <f t="shared" si="3"/>
        <v>84.63999999999999</v>
      </c>
    </row>
    <row r="7" spans="1:8" ht="13.5">
      <c r="A7" s="16"/>
      <c r="B7" s="17">
        <v>8.8</v>
      </c>
      <c r="C7" s="17">
        <v>65</v>
      </c>
      <c r="D7" s="20">
        <f t="shared" si="0"/>
        <v>0</v>
      </c>
      <c r="E7" s="20">
        <f t="shared" si="1"/>
        <v>8.8</v>
      </c>
      <c r="F7">
        <f t="shared" si="2"/>
        <v>77.44000000000001</v>
      </c>
      <c r="G7" s="20">
        <f t="shared" si="3"/>
        <v>0</v>
      </c>
      <c r="H7" s="20">
        <f t="shared" si="3"/>
        <v>77.44000000000001</v>
      </c>
    </row>
    <row r="8" spans="1:8" ht="13.5">
      <c r="A8" s="16"/>
      <c r="B8" s="17">
        <v>7.5</v>
      </c>
      <c r="C8" s="17">
        <v>70</v>
      </c>
      <c r="D8" s="20">
        <f t="shared" si="0"/>
        <v>0</v>
      </c>
      <c r="E8" s="20">
        <f t="shared" si="1"/>
        <v>7.5</v>
      </c>
      <c r="F8">
        <f t="shared" si="2"/>
        <v>56.25</v>
      </c>
      <c r="G8" s="20">
        <f t="shared" si="3"/>
        <v>0</v>
      </c>
      <c r="H8" s="20">
        <f t="shared" si="3"/>
        <v>56.25</v>
      </c>
    </row>
    <row r="9" spans="1:8" ht="13.5">
      <c r="A9" s="16"/>
      <c r="B9" s="17">
        <v>12</v>
      </c>
      <c r="C9" s="17">
        <v>75</v>
      </c>
      <c r="D9" s="20">
        <f t="shared" si="0"/>
        <v>0</v>
      </c>
      <c r="E9" s="20">
        <f t="shared" si="1"/>
        <v>12</v>
      </c>
      <c r="F9">
        <f t="shared" si="2"/>
        <v>144</v>
      </c>
      <c r="G9" s="20">
        <f t="shared" si="3"/>
        <v>0</v>
      </c>
      <c r="H9" s="20">
        <f t="shared" si="3"/>
        <v>144</v>
      </c>
    </row>
    <row r="10" spans="1:8" ht="13.5">
      <c r="A10" s="18" t="s">
        <v>16</v>
      </c>
      <c r="B10" s="19">
        <f>SUM(B3:B9)</f>
        <v>56.2</v>
      </c>
      <c r="C10" s="19">
        <f>SUM(C3:C9)</f>
        <v>420</v>
      </c>
      <c r="D10" s="19">
        <f>SUM(D3:D9)</f>
        <v>0</v>
      </c>
      <c r="E10" s="19">
        <v>0</v>
      </c>
      <c r="F10" s="19">
        <f>SUM(F3:F9)</f>
        <v>481.48</v>
      </c>
      <c r="G10" s="21">
        <f>SUM(G3:G9)</f>
        <v>0</v>
      </c>
      <c r="H10" s="21">
        <f>SUM(H3:H9)</f>
        <v>481.48</v>
      </c>
    </row>
    <row r="11" spans="1:8" ht="13.5">
      <c r="A11" s="18" t="s">
        <v>25</v>
      </c>
      <c r="B11" s="19"/>
      <c r="C11" s="19"/>
      <c r="D11" s="19"/>
      <c r="E11" s="19"/>
      <c r="F11" s="22">
        <f>F10-$Z$23*$Z$23/7</f>
        <v>481.48</v>
      </c>
      <c r="G11" s="22">
        <f>G10-$Z$23*$Z$23/7</f>
        <v>0</v>
      </c>
      <c r="H11" s="23">
        <v>11.38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I22" sqref="I22"/>
    </sheetView>
  </sheetViews>
  <sheetFormatPr defaultColWidth="9.00390625" defaultRowHeight="13.5"/>
  <sheetData>
    <row r="1" spans="1:13" ht="14.25" thickBo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3.5">
      <c r="A2" s="25" t="s">
        <v>27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</row>
    <row r="3" spans="1:13" ht="13.5">
      <c r="A3" s="26" t="s">
        <v>28</v>
      </c>
      <c r="B3" s="26">
        <v>1390</v>
      </c>
      <c r="C3" s="26">
        <v>186</v>
      </c>
      <c r="D3" s="26">
        <v>94</v>
      </c>
      <c r="E3" s="26">
        <v>94</v>
      </c>
      <c r="F3" s="26">
        <v>85</v>
      </c>
      <c r="G3" s="26">
        <v>77</v>
      </c>
      <c r="H3" s="26">
        <v>73</v>
      </c>
      <c r="I3" s="26">
        <v>67</v>
      </c>
      <c r="J3" s="26">
        <v>53</v>
      </c>
      <c r="K3" s="26">
        <v>53</v>
      </c>
      <c r="L3" s="26">
        <v>40</v>
      </c>
      <c r="M3" s="26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SC0401</cp:lastModifiedBy>
  <dcterms:created xsi:type="dcterms:W3CDTF">2004-12-02T05:57:54Z</dcterms:created>
  <dcterms:modified xsi:type="dcterms:W3CDTF">2005-09-15T03:02:15Z</dcterms:modified>
  <cp:category/>
  <cp:version/>
  <cp:contentType/>
  <cp:contentStatus/>
</cp:coreProperties>
</file>