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mori-\Documents\経営統計\練習問題\"/>
    </mc:Choice>
  </mc:AlternateContent>
  <xr:revisionPtr revIDLastSave="0" documentId="13_ncr:1_{971E5C5A-0B07-4B31-B004-D7ECA3C321BE}" xr6:coauthVersionLast="40" xr6:coauthVersionMax="40" xr10:uidLastSave="{00000000-0000-0000-0000-000000000000}"/>
  <bookViews>
    <workbookView xWindow="0" yWindow="0" windowWidth="21570" windowHeight="10920" xr2:uid="{71B2CD90-A6B3-495D-A052-66CFCDB88A08}"/>
  </bookViews>
  <sheets>
    <sheet name="問題１" sheetId="4" r:id="rId1"/>
    <sheet name="問題２" sheetId="5" r:id="rId2"/>
  </sheets>
  <definedNames>
    <definedName name="solver_adj" localSheetId="1" hidden="1">問題２!$B$13:$G$13</definedName>
    <definedName name="solver_cvg" localSheetId="1" hidden="1">0.0001</definedName>
    <definedName name="solver_drv" localSheetId="1" hidden="1">2</definedName>
    <definedName name="solver_eng" localSheetId="1" hidden="1">1</definedName>
    <definedName name="solver_est" localSheetId="1" hidden="1">1</definedName>
    <definedName name="solver_itr" localSheetId="1" hidden="1">2147483647</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2</definedName>
    <definedName name="solver_nod" localSheetId="1" hidden="1">2147483647</definedName>
    <definedName name="solver_num" localSheetId="1" hidden="1">0</definedName>
    <definedName name="solver_nwt" localSheetId="1" hidden="1">1</definedName>
    <definedName name="solver_opt" localSheetId="1" hidden="1">問題２!$K$15</definedName>
    <definedName name="solver_pre" localSheetId="1" hidden="1">0.000001</definedName>
    <definedName name="solver_rbv" localSheetId="1" hidden="1">2</definedName>
    <definedName name="solver_rlx" localSheetId="1" hidden="1">2</definedName>
    <definedName name="solver_rsd" localSheetId="1" hidden="1">0</definedName>
    <definedName name="solver_scl" localSheetId="1" hidden="1">2</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2</definedName>
    <definedName name="solver_val" localSheetId="1" hidden="1">0</definedName>
    <definedName name="solver_ver" localSheetId="1" hidden="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1" i="5" l="1"/>
  <c r="Q31" i="5"/>
  <c r="R31" i="5"/>
  <c r="S31" i="5"/>
  <c r="O31" i="5"/>
  <c r="S30" i="5"/>
  <c r="P30" i="5"/>
  <c r="Q30" i="5"/>
  <c r="R30" i="5"/>
  <c r="O30" i="5"/>
  <c r="I15" i="5" l="1"/>
  <c r="M23" i="5" l="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I28" i="5"/>
  <c r="J28" i="5" s="1"/>
  <c r="I29" i="5"/>
  <c r="J29" i="5" s="1"/>
  <c r="I30" i="5"/>
  <c r="J30" i="5" s="1"/>
  <c r="I31" i="5"/>
  <c r="J31" i="5" s="1"/>
  <c r="I32" i="5"/>
  <c r="J32" i="5" s="1"/>
  <c r="I33" i="5"/>
  <c r="J33" i="5" s="1"/>
  <c r="I34" i="5"/>
  <c r="J34" i="5" s="1"/>
  <c r="I35" i="5"/>
  <c r="J35" i="5" s="1"/>
  <c r="I36" i="5"/>
  <c r="J36" i="5" s="1"/>
  <c r="I37" i="5"/>
  <c r="J37" i="5" s="1"/>
  <c r="I38" i="5"/>
  <c r="J38" i="5" s="1"/>
  <c r="I39" i="5"/>
  <c r="J39" i="5" s="1"/>
  <c r="I40" i="5"/>
  <c r="J40" i="5" s="1"/>
  <c r="I41" i="5"/>
  <c r="J41" i="5" s="1"/>
  <c r="I42" i="5"/>
  <c r="J42" i="5" s="1"/>
  <c r="I43" i="5"/>
  <c r="J43" i="5" s="1"/>
  <c r="I44" i="5"/>
  <c r="J44" i="5" s="1"/>
  <c r="I45" i="5"/>
  <c r="J45" i="5" s="1"/>
  <c r="I46" i="5"/>
  <c r="J46" i="5" s="1"/>
  <c r="I47" i="5"/>
  <c r="J47" i="5" s="1"/>
  <c r="I48" i="5"/>
  <c r="J48" i="5" s="1"/>
  <c r="I49" i="5"/>
  <c r="J49" i="5" s="1"/>
  <c r="I50" i="5"/>
  <c r="J50" i="5" s="1"/>
  <c r="I51" i="5"/>
  <c r="J51" i="5" s="1"/>
  <c r="I52" i="5"/>
  <c r="J52" i="5" s="1"/>
  <c r="I53" i="5"/>
  <c r="J53" i="5" s="1"/>
  <c r="I54" i="5"/>
  <c r="J54" i="5" s="1"/>
  <c r="I55" i="5"/>
  <c r="J55" i="5" s="1"/>
  <c r="I56" i="5"/>
  <c r="J56" i="5" s="1"/>
  <c r="I57" i="5"/>
  <c r="J57" i="5" s="1"/>
  <c r="I58" i="5"/>
  <c r="J58" i="5" s="1"/>
  <c r="I59" i="5"/>
  <c r="J59" i="5" s="1"/>
  <c r="I60" i="5"/>
  <c r="J60" i="5" s="1"/>
  <c r="I61" i="5"/>
  <c r="J61" i="5" s="1"/>
  <c r="I62" i="5"/>
  <c r="J62" i="5" s="1"/>
  <c r="I63" i="5"/>
  <c r="J63" i="5" s="1"/>
  <c r="I64" i="5"/>
  <c r="J64" i="5" s="1"/>
  <c r="I65" i="5"/>
  <c r="J65" i="5" s="1"/>
  <c r="I66" i="5"/>
  <c r="J66" i="5" s="1"/>
  <c r="I67" i="5"/>
  <c r="J67" i="5" s="1"/>
  <c r="I68" i="5"/>
  <c r="J68" i="5" s="1"/>
  <c r="I69" i="5"/>
  <c r="J69" i="5" s="1"/>
  <c r="I70" i="5"/>
  <c r="J70" i="5" s="1"/>
  <c r="I71" i="5"/>
  <c r="J71" i="5" s="1"/>
  <c r="I72" i="5"/>
  <c r="J72" i="5" s="1"/>
  <c r="I73" i="5"/>
  <c r="J73" i="5" s="1"/>
  <c r="I74" i="5"/>
  <c r="J74" i="5" s="1"/>
  <c r="I75" i="5"/>
  <c r="J75" i="5" s="1"/>
  <c r="I76" i="5"/>
  <c r="J76" i="5" s="1"/>
  <c r="I77" i="5"/>
  <c r="J77" i="5" s="1"/>
  <c r="I78" i="5"/>
  <c r="J78" i="5" s="1"/>
  <c r="I79" i="5"/>
  <c r="J79" i="5" s="1"/>
  <c r="I80" i="5"/>
  <c r="J80" i="5" s="1"/>
  <c r="I81" i="5"/>
  <c r="J81" i="5" s="1"/>
  <c r="I82" i="5"/>
  <c r="J82" i="5" s="1"/>
  <c r="I83" i="5"/>
  <c r="J83" i="5" s="1"/>
  <c r="I84" i="5"/>
  <c r="J84" i="5" s="1"/>
  <c r="I85" i="5"/>
  <c r="J85" i="5" s="1"/>
  <c r="I86" i="5"/>
  <c r="J86" i="5" s="1"/>
  <c r="I87" i="5"/>
  <c r="J87" i="5" s="1"/>
  <c r="I88" i="5"/>
  <c r="J88" i="5" s="1"/>
  <c r="I89" i="5"/>
  <c r="J89" i="5" s="1"/>
  <c r="I90" i="5"/>
  <c r="J90" i="5" s="1"/>
  <c r="I91" i="5"/>
  <c r="J91" i="5" s="1"/>
  <c r="I92" i="5"/>
  <c r="J92" i="5" s="1"/>
  <c r="I93" i="5"/>
  <c r="J93" i="5" s="1"/>
  <c r="I94" i="5"/>
  <c r="J94" i="5" s="1"/>
  <c r="I95" i="5"/>
  <c r="J95" i="5" s="1"/>
  <c r="I96" i="5"/>
  <c r="J96" i="5" s="1"/>
  <c r="I97" i="5"/>
  <c r="J97" i="5" s="1"/>
  <c r="I98" i="5"/>
  <c r="J98" i="5" s="1"/>
  <c r="I99" i="5"/>
  <c r="J99" i="5" s="1"/>
  <c r="I100" i="5"/>
  <c r="J100" i="5" s="1"/>
  <c r="I101" i="5"/>
  <c r="J101" i="5" s="1"/>
  <c r="I102" i="5"/>
  <c r="J102" i="5" s="1"/>
  <c r="I103" i="5"/>
  <c r="J103" i="5" s="1"/>
  <c r="I104" i="5"/>
  <c r="J104" i="5" s="1"/>
  <c r="I105" i="5"/>
  <c r="J105" i="5" s="1"/>
  <c r="I106" i="5"/>
  <c r="J106" i="5" s="1"/>
  <c r="I107" i="5"/>
  <c r="J107" i="5" s="1"/>
  <c r="I108" i="5"/>
  <c r="J108" i="5" s="1"/>
  <c r="I109" i="5"/>
  <c r="J109" i="5" s="1"/>
  <c r="I110" i="5"/>
  <c r="J110" i="5" s="1"/>
  <c r="I111" i="5"/>
  <c r="J111" i="5" s="1"/>
  <c r="I112" i="5"/>
  <c r="J112" i="5" s="1"/>
  <c r="I113" i="5"/>
  <c r="J113" i="5" s="1"/>
  <c r="I114" i="5"/>
  <c r="J114" i="5" s="1"/>
  <c r="I115" i="5"/>
  <c r="J115" i="5" s="1"/>
  <c r="I116" i="5"/>
  <c r="J116" i="5" s="1"/>
  <c r="I117" i="5"/>
  <c r="J117" i="5" s="1"/>
  <c r="I118" i="5"/>
  <c r="J118" i="5" s="1"/>
  <c r="I119" i="5"/>
  <c r="J119" i="5" s="1"/>
  <c r="I120" i="5"/>
  <c r="J120" i="5" s="1"/>
  <c r="I121" i="5"/>
  <c r="J121" i="5" s="1"/>
  <c r="I122" i="5"/>
  <c r="J122" i="5" s="1"/>
  <c r="I123" i="5"/>
  <c r="J123" i="5" s="1"/>
  <c r="I124" i="5"/>
  <c r="J124" i="5" s="1"/>
  <c r="I125" i="5"/>
  <c r="J125" i="5" s="1"/>
  <c r="I126" i="5"/>
  <c r="J126" i="5" s="1"/>
  <c r="I127" i="5"/>
  <c r="J127" i="5" s="1"/>
  <c r="I128" i="5"/>
  <c r="J128" i="5" s="1"/>
  <c r="I129" i="5"/>
  <c r="J129" i="5" s="1"/>
  <c r="I130" i="5"/>
  <c r="J130" i="5" s="1"/>
  <c r="I131" i="5"/>
  <c r="J131" i="5" s="1"/>
  <c r="I132" i="5"/>
  <c r="J132" i="5" s="1"/>
  <c r="I133" i="5"/>
  <c r="J133" i="5" s="1"/>
  <c r="I134" i="5"/>
  <c r="J134" i="5" s="1"/>
  <c r="I135" i="5"/>
  <c r="J135" i="5" s="1"/>
  <c r="I136" i="5"/>
  <c r="J136" i="5" s="1"/>
  <c r="I137" i="5"/>
  <c r="J137" i="5" s="1"/>
  <c r="I138" i="5"/>
  <c r="J138" i="5" s="1"/>
  <c r="I139" i="5"/>
  <c r="J139" i="5" s="1"/>
  <c r="I140" i="5"/>
  <c r="J140" i="5" s="1"/>
  <c r="I141" i="5"/>
  <c r="J141" i="5" s="1"/>
  <c r="I142" i="5"/>
  <c r="J142" i="5" s="1"/>
  <c r="I143" i="5"/>
  <c r="J143" i="5" s="1"/>
  <c r="I144" i="5"/>
  <c r="J144" i="5" s="1"/>
  <c r="I145" i="5"/>
  <c r="J145" i="5" s="1"/>
  <c r="I146" i="5"/>
  <c r="J146" i="5" s="1"/>
  <c r="I147" i="5"/>
  <c r="J147" i="5" s="1"/>
  <c r="I148" i="5"/>
  <c r="J148" i="5" s="1"/>
  <c r="I149" i="5"/>
  <c r="J149" i="5" s="1"/>
  <c r="I150" i="5"/>
  <c r="J150" i="5" s="1"/>
  <c r="I151" i="5"/>
  <c r="J151" i="5" s="1"/>
  <c r="I152" i="5"/>
  <c r="J152" i="5" s="1"/>
  <c r="I153" i="5"/>
  <c r="J153" i="5" s="1"/>
  <c r="I154" i="5"/>
  <c r="J154" i="5" s="1"/>
  <c r="J15" i="5"/>
  <c r="K15" i="5" l="1"/>
  <c r="M21" i="5" s="1"/>
  <c r="M25" i="5" s="1"/>
  <c r="I38" i="4"/>
  <c r="I28" i="4" l="1"/>
  <c r="I26" i="4"/>
  <c r="I24" i="4" l="1"/>
  <c r="E377" i="4"/>
  <c r="F377" i="4" s="1"/>
  <c r="E376" i="4"/>
  <c r="F376" i="4" s="1"/>
  <c r="E375" i="4"/>
  <c r="F375" i="4" s="1"/>
  <c r="E374" i="4"/>
  <c r="F374" i="4" s="1"/>
  <c r="E373" i="4"/>
  <c r="F373" i="4" s="1"/>
  <c r="E372" i="4"/>
  <c r="F372" i="4" s="1"/>
  <c r="E371" i="4"/>
  <c r="F371" i="4" s="1"/>
  <c r="E370" i="4"/>
  <c r="F370" i="4" s="1"/>
  <c r="E369" i="4"/>
  <c r="F369" i="4" s="1"/>
  <c r="E368" i="4"/>
  <c r="F368" i="4" s="1"/>
  <c r="E367" i="4"/>
  <c r="F367" i="4" s="1"/>
  <c r="E366" i="4"/>
  <c r="F366" i="4" s="1"/>
  <c r="E365" i="4"/>
  <c r="F365" i="4" s="1"/>
  <c r="E364" i="4"/>
  <c r="F364" i="4" s="1"/>
  <c r="E363" i="4"/>
  <c r="F363" i="4" s="1"/>
  <c r="E362" i="4"/>
  <c r="F362" i="4" s="1"/>
  <c r="E361" i="4"/>
  <c r="F361" i="4" s="1"/>
  <c r="E360" i="4"/>
  <c r="F360" i="4" s="1"/>
  <c r="E359" i="4"/>
  <c r="F359" i="4" s="1"/>
  <c r="E358" i="4"/>
  <c r="F358" i="4" s="1"/>
  <c r="E357" i="4"/>
  <c r="F357" i="4" s="1"/>
  <c r="E356" i="4"/>
  <c r="F356" i="4" s="1"/>
  <c r="E355" i="4"/>
  <c r="F355" i="4" s="1"/>
  <c r="E354" i="4"/>
  <c r="F354" i="4" s="1"/>
  <c r="E353" i="4"/>
  <c r="F353" i="4" s="1"/>
  <c r="E352" i="4"/>
  <c r="F352" i="4" s="1"/>
  <c r="E351" i="4"/>
  <c r="F351" i="4" s="1"/>
  <c r="E350" i="4"/>
  <c r="F350" i="4" s="1"/>
  <c r="E349" i="4"/>
  <c r="F349" i="4" s="1"/>
  <c r="E348" i="4"/>
  <c r="F348" i="4" s="1"/>
  <c r="E347" i="4"/>
  <c r="F347" i="4" s="1"/>
  <c r="E346" i="4"/>
  <c r="F346" i="4" s="1"/>
  <c r="E345" i="4"/>
  <c r="F345" i="4" s="1"/>
  <c r="E344" i="4"/>
  <c r="F344" i="4" s="1"/>
  <c r="E343" i="4"/>
  <c r="F343" i="4" s="1"/>
  <c r="E342" i="4"/>
  <c r="F342" i="4" s="1"/>
  <c r="E341" i="4"/>
  <c r="F341" i="4" s="1"/>
  <c r="E340" i="4"/>
  <c r="F340" i="4" s="1"/>
  <c r="E339" i="4"/>
  <c r="F339" i="4" s="1"/>
  <c r="E338" i="4"/>
  <c r="F338" i="4" s="1"/>
  <c r="E337" i="4"/>
  <c r="F337" i="4" s="1"/>
  <c r="E336" i="4"/>
  <c r="F336" i="4" s="1"/>
  <c r="E335" i="4"/>
  <c r="F335" i="4" s="1"/>
  <c r="E334" i="4"/>
  <c r="F334" i="4" s="1"/>
  <c r="E333" i="4"/>
  <c r="F333" i="4" s="1"/>
  <c r="E332" i="4"/>
  <c r="F332" i="4" s="1"/>
  <c r="E331" i="4"/>
  <c r="F331" i="4" s="1"/>
  <c r="E330" i="4"/>
  <c r="F330" i="4" s="1"/>
  <c r="E329" i="4"/>
  <c r="F329" i="4" s="1"/>
  <c r="E328" i="4"/>
  <c r="F328" i="4" s="1"/>
  <c r="E327" i="4"/>
  <c r="F327" i="4" s="1"/>
  <c r="E326" i="4"/>
  <c r="F326" i="4" s="1"/>
  <c r="E325" i="4"/>
  <c r="F325" i="4" s="1"/>
  <c r="E324" i="4"/>
  <c r="F324" i="4" s="1"/>
  <c r="E323" i="4"/>
  <c r="F323" i="4" s="1"/>
  <c r="E322" i="4"/>
  <c r="F322" i="4" s="1"/>
  <c r="E321" i="4"/>
  <c r="F321" i="4" s="1"/>
  <c r="E320" i="4"/>
  <c r="F320" i="4" s="1"/>
  <c r="E319" i="4"/>
  <c r="F319" i="4" s="1"/>
  <c r="E318" i="4"/>
  <c r="F318" i="4" s="1"/>
  <c r="F317" i="4"/>
  <c r="E317" i="4"/>
  <c r="E316" i="4"/>
  <c r="F316" i="4" s="1"/>
  <c r="E315" i="4"/>
  <c r="F315" i="4" s="1"/>
  <c r="E314" i="4"/>
  <c r="F314" i="4" s="1"/>
  <c r="E313" i="4"/>
  <c r="F313" i="4" s="1"/>
  <c r="E312" i="4"/>
  <c r="F312" i="4" s="1"/>
  <c r="E311" i="4"/>
  <c r="F311" i="4" s="1"/>
  <c r="E310" i="4"/>
  <c r="F310" i="4" s="1"/>
  <c r="E309" i="4"/>
  <c r="F309" i="4" s="1"/>
  <c r="E308" i="4"/>
  <c r="F308" i="4" s="1"/>
  <c r="E307" i="4"/>
  <c r="F307" i="4" s="1"/>
  <c r="E306" i="4"/>
  <c r="F306" i="4" s="1"/>
  <c r="E305" i="4"/>
  <c r="F305" i="4" s="1"/>
  <c r="E304" i="4"/>
  <c r="F304" i="4" s="1"/>
  <c r="E303" i="4"/>
  <c r="F303" i="4" s="1"/>
  <c r="E302" i="4"/>
  <c r="F302" i="4" s="1"/>
  <c r="E301" i="4"/>
  <c r="F301" i="4" s="1"/>
  <c r="E300" i="4"/>
  <c r="F300" i="4" s="1"/>
  <c r="E299" i="4"/>
  <c r="F299" i="4" s="1"/>
  <c r="E298" i="4"/>
  <c r="F298" i="4" s="1"/>
  <c r="E297" i="4"/>
  <c r="F297" i="4" s="1"/>
  <c r="E296" i="4"/>
  <c r="F296" i="4" s="1"/>
  <c r="E295" i="4"/>
  <c r="F295" i="4" s="1"/>
  <c r="E294" i="4"/>
  <c r="F294" i="4" s="1"/>
  <c r="E293" i="4"/>
  <c r="F293" i="4" s="1"/>
  <c r="E292" i="4"/>
  <c r="F292" i="4" s="1"/>
  <c r="E291" i="4"/>
  <c r="F291" i="4" s="1"/>
  <c r="E290" i="4"/>
  <c r="F290" i="4" s="1"/>
  <c r="E289" i="4"/>
  <c r="F289" i="4" s="1"/>
  <c r="E288" i="4"/>
  <c r="F288" i="4" s="1"/>
  <c r="E287" i="4"/>
  <c r="F287" i="4" s="1"/>
  <c r="E286" i="4"/>
  <c r="F286" i="4" s="1"/>
  <c r="E285" i="4"/>
  <c r="F285" i="4" s="1"/>
  <c r="E284" i="4"/>
  <c r="F284" i="4" s="1"/>
  <c r="E283" i="4"/>
  <c r="F283" i="4" s="1"/>
  <c r="E282" i="4"/>
  <c r="F282" i="4" s="1"/>
  <c r="E281" i="4"/>
  <c r="F281" i="4" s="1"/>
  <c r="E280" i="4"/>
  <c r="F280" i="4" s="1"/>
  <c r="E279" i="4"/>
  <c r="F279" i="4" s="1"/>
  <c r="E278" i="4"/>
  <c r="F278" i="4" s="1"/>
  <c r="E277" i="4"/>
  <c r="F277" i="4" s="1"/>
  <c r="E276" i="4"/>
  <c r="F276" i="4" s="1"/>
  <c r="E275" i="4"/>
  <c r="F275" i="4" s="1"/>
  <c r="E274" i="4"/>
  <c r="F274" i="4" s="1"/>
  <c r="E273" i="4"/>
  <c r="F273" i="4" s="1"/>
  <c r="E272" i="4"/>
  <c r="F272" i="4" s="1"/>
  <c r="E271" i="4"/>
  <c r="F271" i="4" s="1"/>
  <c r="E270" i="4"/>
  <c r="F270" i="4" s="1"/>
  <c r="E269" i="4"/>
  <c r="F269" i="4" s="1"/>
  <c r="E268" i="4"/>
  <c r="F268" i="4" s="1"/>
  <c r="E267" i="4"/>
  <c r="F267" i="4" s="1"/>
  <c r="E266" i="4"/>
  <c r="F266" i="4" s="1"/>
  <c r="E265" i="4"/>
  <c r="F265" i="4" s="1"/>
  <c r="E264" i="4"/>
  <c r="F264" i="4" s="1"/>
  <c r="E263" i="4"/>
  <c r="F263" i="4" s="1"/>
  <c r="E262" i="4"/>
  <c r="F262" i="4" s="1"/>
  <c r="E261" i="4"/>
  <c r="F261" i="4" s="1"/>
  <c r="E260" i="4"/>
  <c r="F260" i="4" s="1"/>
  <c r="E259" i="4"/>
  <c r="F259" i="4" s="1"/>
  <c r="E258" i="4"/>
  <c r="F258" i="4" s="1"/>
  <c r="E257" i="4"/>
  <c r="F257" i="4" s="1"/>
  <c r="E256" i="4"/>
  <c r="F256" i="4" s="1"/>
  <c r="E255" i="4"/>
  <c r="F255" i="4" s="1"/>
  <c r="E254" i="4"/>
  <c r="F254" i="4" s="1"/>
  <c r="E253" i="4"/>
  <c r="F253" i="4" s="1"/>
  <c r="E252" i="4"/>
  <c r="F252" i="4" s="1"/>
  <c r="E251" i="4"/>
  <c r="F251" i="4" s="1"/>
  <c r="E250" i="4"/>
  <c r="F250" i="4" s="1"/>
  <c r="E249" i="4"/>
  <c r="F249" i="4" s="1"/>
  <c r="E248" i="4"/>
  <c r="F248" i="4" s="1"/>
  <c r="E247" i="4"/>
  <c r="F247" i="4" s="1"/>
  <c r="E246" i="4"/>
  <c r="F246" i="4" s="1"/>
  <c r="E245" i="4"/>
  <c r="F245" i="4" s="1"/>
  <c r="E244" i="4"/>
  <c r="F244" i="4" s="1"/>
  <c r="E243" i="4"/>
  <c r="F243" i="4" s="1"/>
  <c r="E242" i="4"/>
  <c r="F242" i="4" s="1"/>
  <c r="E241" i="4"/>
  <c r="F241" i="4" s="1"/>
  <c r="E240" i="4"/>
  <c r="F240" i="4" s="1"/>
  <c r="E239" i="4"/>
  <c r="F239" i="4" s="1"/>
  <c r="E238" i="4"/>
  <c r="F238" i="4" s="1"/>
  <c r="E237" i="4"/>
  <c r="F237" i="4" s="1"/>
  <c r="E236" i="4"/>
  <c r="F236" i="4" s="1"/>
  <c r="E235" i="4"/>
  <c r="F235" i="4" s="1"/>
  <c r="E234" i="4"/>
  <c r="F234" i="4" s="1"/>
  <c r="E233" i="4"/>
  <c r="F233" i="4" s="1"/>
  <c r="E232" i="4"/>
  <c r="F232" i="4" s="1"/>
  <c r="E231" i="4"/>
  <c r="F231" i="4" s="1"/>
  <c r="E230" i="4"/>
  <c r="F230" i="4" s="1"/>
  <c r="F229" i="4"/>
  <c r="E229" i="4"/>
  <c r="E228" i="4"/>
  <c r="F228" i="4" s="1"/>
  <c r="E227" i="4"/>
  <c r="F227" i="4" s="1"/>
  <c r="E226" i="4"/>
  <c r="F226" i="4" s="1"/>
  <c r="E225" i="4"/>
  <c r="F225" i="4" s="1"/>
  <c r="E224" i="4"/>
  <c r="F224" i="4" s="1"/>
  <c r="E223" i="4"/>
  <c r="F223" i="4" s="1"/>
  <c r="E222" i="4"/>
  <c r="F222" i="4" s="1"/>
  <c r="E221" i="4"/>
  <c r="F221" i="4" s="1"/>
  <c r="E220" i="4"/>
  <c r="F220" i="4" s="1"/>
  <c r="E219" i="4"/>
  <c r="F219" i="4" s="1"/>
  <c r="E218" i="4"/>
  <c r="F218" i="4" s="1"/>
  <c r="E217" i="4"/>
  <c r="F217" i="4" s="1"/>
  <c r="E216" i="4"/>
  <c r="F216" i="4" s="1"/>
  <c r="E215" i="4"/>
  <c r="F215" i="4" s="1"/>
  <c r="E214" i="4"/>
  <c r="F214" i="4" s="1"/>
  <c r="E213" i="4"/>
  <c r="F213" i="4" s="1"/>
  <c r="E212" i="4"/>
  <c r="F212" i="4" s="1"/>
  <c r="E211" i="4"/>
  <c r="F211" i="4" s="1"/>
  <c r="E210" i="4"/>
  <c r="F210" i="4" s="1"/>
  <c r="E209" i="4"/>
  <c r="F209" i="4" s="1"/>
  <c r="E208" i="4"/>
  <c r="F208" i="4" s="1"/>
  <c r="E207" i="4"/>
  <c r="F207" i="4" s="1"/>
  <c r="E206" i="4"/>
  <c r="F206" i="4" s="1"/>
  <c r="E205" i="4"/>
  <c r="F205" i="4" s="1"/>
  <c r="E204" i="4"/>
  <c r="F204" i="4" s="1"/>
  <c r="E203" i="4"/>
  <c r="F203" i="4" s="1"/>
  <c r="E202" i="4"/>
  <c r="F202" i="4" s="1"/>
  <c r="E201" i="4"/>
  <c r="F201" i="4" s="1"/>
  <c r="E200" i="4"/>
  <c r="F200" i="4" s="1"/>
  <c r="E199" i="4"/>
  <c r="F199" i="4" s="1"/>
  <c r="E198" i="4"/>
  <c r="F198" i="4" s="1"/>
  <c r="E197" i="4"/>
  <c r="F197" i="4" s="1"/>
  <c r="E196" i="4"/>
  <c r="F196" i="4" s="1"/>
  <c r="E195" i="4"/>
  <c r="F195" i="4" s="1"/>
  <c r="E194" i="4"/>
  <c r="F194" i="4" s="1"/>
  <c r="E193" i="4"/>
  <c r="F193" i="4" s="1"/>
  <c r="E192" i="4"/>
  <c r="F192" i="4" s="1"/>
  <c r="E191" i="4"/>
  <c r="F191" i="4" s="1"/>
  <c r="E190" i="4"/>
  <c r="F190" i="4" s="1"/>
  <c r="E189" i="4"/>
  <c r="F189" i="4" s="1"/>
  <c r="E188" i="4"/>
  <c r="F188" i="4" s="1"/>
  <c r="E187" i="4"/>
  <c r="F187" i="4" s="1"/>
  <c r="E186" i="4"/>
  <c r="F186" i="4" s="1"/>
  <c r="E185" i="4"/>
  <c r="F185" i="4" s="1"/>
  <c r="E184" i="4"/>
  <c r="F184" i="4" s="1"/>
  <c r="E183" i="4"/>
  <c r="F183" i="4" s="1"/>
  <c r="E182" i="4"/>
  <c r="F182" i="4" s="1"/>
  <c r="E181" i="4"/>
  <c r="F181" i="4" s="1"/>
  <c r="E180" i="4"/>
  <c r="F180" i="4" s="1"/>
  <c r="E179" i="4"/>
  <c r="F179" i="4" s="1"/>
  <c r="E178" i="4"/>
  <c r="F178" i="4" s="1"/>
  <c r="E177" i="4"/>
  <c r="F177" i="4" s="1"/>
  <c r="E176" i="4"/>
  <c r="F176" i="4" s="1"/>
  <c r="E175" i="4"/>
  <c r="F175" i="4" s="1"/>
  <c r="E174" i="4"/>
  <c r="F174" i="4" s="1"/>
  <c r="E173" i="4"/>
  <c r="F173" i="4" s="1"/>
  <c r="E172" i="4"/>
  <c r="F172" i="4" s="1"/>
  <c r="E171" i="4"/>
  <c r="F171" i="4" s="1"/>
  <c r="E170" i="4"/>
  <c r="F170" i="4" s="1"/>
  <c r="E169" i="4"/>
  <c r="F169" i="4" s="1"/>
  <c r="E168" i="4"/>
  <c r="F168" i="4" s="1"/>
  <c r="E167" i="4"/>
  <c r="F167" i="4" s="1"/>
  <c r="E166" i="4"/>
  <c r="F166" i="4" s="1"/>
  <c r="E165" i="4"/>
  <c r="F165" i="4" s="1"/>
  <c r="E164" i="4"/>
  <c r="F164" i="4" s="1"/>
  <c r="E163" i="4"/>
  <c r="F163" i="4" s="1"/>
  <c r="E162" i="4"/>
  <c r="F162" i="4" s="1"/>
  <c r="E161" i="4"/>
  <c r="F161" i="4" s="1"/>
  <c r="E160" i="4"/>
  <c r="F160" i="4" s="1"/>
  <c r="E159" i="4"/>
  <c r="F159" i="4" s="1"/>
  <c r="E158" i="4"/>
  <c r="F158" i="4" s="1"/>
  <c r="E157" i="4"/>
  <c r="F157" i="4" s="1"/>
  <c r="E156" i="4"/>
  <c r="F156" i="4" s="1"/>
  <c r="E155" i="4"/>
  <c r="F155" i="4" s="1"/>
  <c r="E154" i="4"/>
  <c r="F154" i="4" s="1"/>
  <c r="E153" i="4"/>
  <c r="F153" i="4" s="1"/>
  <c r="E152" i="4"/>
  <c r="F152" i="4" s="1"/>
  <c r="E151" i="4"/>
  <c r="F151" i="4" s="1"/>
  <c r="E150" i="4"/>
  <c r="F150" i="4" s="1"/>
  <c r="E149" i="4"/>
  <c r="F149" i="4" s="1"/>
  <c r="E148" i="4"/>
  <c r="F148" i="4" s="1"/>
  <c r="E147" i="4"/>
  <c r="F147" i="4" s="1"/>
  <c r="E146" i="4"/>
  <c r="F146" i="4" s="1"/>
  <c r="E145" i="4"/>
  <c r="F145" i="4" s="1"/>
  <c r="E144" i="4"/>
  <c r="F144" i="4" s="1"/>
  <c r="E143" i="4"/>
  <c r="F143" i="4" s="1"/>
  <c r="E142" i="4"/>
  <c r="F142" i="4" s="1"/>
  <c r="E141" i="4"/>
  <c r="F141" i="4" s="1"/>
  <c r="E140" i="4"/>
  <c r="F140" i="4" s="1"/>
  <c r="E139" i="4"/>
  <c r="F139" i="4" s="1"/>
  <c r="E138" i="4"/>
  <c r="F138" i="4" s="1"/>
  <c r="E137" i="4"/>
  <c r="F137" i="4" s="1"/>
  <c r="E136" i="4"/>
  <c r="F136" i="4" s="1"/>
  <c r="E135" i="4"/>
  <c r="F135" i="4" s="1"/>
  <c r="E134" i="4"/>
  <c r="F134" i="4" s="1"/>
  <c r="E133" i="4"/>
  <c r="F133" i="4" s="1"/>
  <c r="E132" i="4"/>
  <c r="F132" i="4" s="1"/>
  <c r="E131" i="4"/>
  <c r="F131" i="4" s="1"/>
  <c r="E130" i="4"/>
  <c r="F130" i="4" s="1"/>
  <c r="E129" i="4"/>
  <c r="F129" i="4" s="1"/>
  <c r="E128" i="4"/>
  <c r="F128" i="4" s="1"/>
  <c r="E127" i="4"/>
  <c r="F127" i="4" s="1"/>
  <c r="E126" i="4"/>
  <c r="F126" i="4" s="1"/>
  <c r="E125" i="4"/>
  <c r="F125" i="4" s="1"/>
  <c r="E124" i="4"/>
  <c r="F124" i="4" s="1"/>
  <c r="E123" i="4"/>
  <c r="F123" i="4" s="1"/>
  <c r="E122" i="4"/>
  <c r="F122" i="4" s="1"/>
  <c r="E121" i="4"/>
  <c r="F121" i="4" s="1"/>
  <c r="E120" i="4"/>
  <c r="F120" i="4" s="1"/>
  <c r="E119" i="4"/>
  <c r="F119" i="4" s="1"/>
  <c r="E118" i="4"/>
  <c r="F118" i="4" s="1"/>
  <c r="E117" i="4"/>
  <c r="F117" i="4" s="1"/>
  <c r="E116" i="4"/>
  <c r="F116" i="4" s="1"/>
  <c r="E115" i="4"/>
  <c r="F115" i="4" s="1"/>
  <c r="E114" i="4"/>
  <c r="F114" i="4" s="1"/>
  <c r="E113" i="4"/>
  <c r="F113" i="4" s="1"/>
  <c r="E112" i="4"/>
  <c r="F112" i="4" s="1"/>
  <c r="E111" i="4"/>
  <c r="F111" i="4" s="1"/>
  <c r="E110" i="4"/>
  <c r="F110" i="4" s="1"/>
  <c r="E109" i="4"/>
  <c r="F109" i="4" s="1"/>
  <c r="E108" i="4"/>
  <c r="F108" i="4" s="1"/>
  <c r="E107" i="4"/>
  <c r="F107" i="4" s="1"/>
  <c r="E106" i="4"/>
  <c r="F106" i="4" s="1"/>
  <c r="F105" i="4"/>
  <c r="E105" i="4"/>
  <c r="E104" i="4"/>
  <c r="F104" i="4" s="1"/>
  <c r="E103" i="4"/>
  <c r="F103" i="4" s="1"/>
  <c r="E102" i="4"/>
  <c r="F102" i="4" s="1"/>
  <c r="E101" i="4"/>
  <c r="F101" i="4" s="1"/>
  <c r="E100" i="4"/>
  <c r="F100" i="4" s="1"/>
  <c r="E99" i="4"/>
  <c r="F99" i="4" s="1"/>
  <c r="E98" i="4"/>
  <c r="F98" i="4" s="1"/>
  <c r="E97" i="4"/>
  <c r="F97" i="4" s="1"/>
  <c r="E96" i="4"/>
  <c r="F96" i="4" s="1"/>
  <c r="E95" i="4"/>
  <c r="F95" i="4" s="1"/>
  <c r="E94" i="4"/>
  <c r="F94" i="4" s="1"/>
  <c r="E93" i="4"/>
  <c r="F93" i="4" s="1"/>
  <c r="E92" i="4"/>
  <c r="F92" i="4" s="1"/>
  <c r="E91" i="4"/>
  <c r="F91" i="4" s="1"/>
  <c r="E90" i="4"/>
  <c r="F90" i="4" s="1"/>
  <c r="E89" i="4"/>
  <c r="F89" i="4" s="1"/>
  <c r="E88" i="4"/>
  <c r="F88" i="4" s="1"/>
  <c r="E87" i="4"/>
  <c r="F87" i="4" s="1"/>
  <c r="E86" i="4"/>
  <c r="F86" i="4" s="1"/>
  <c r="E85" i="4"/>
  <c r="F85" i="4" s="1"/>
  <c r="E84" i="4"/>
  <c r="F84" i="4" s="1"/>
  <c r="E83" i="4"/>
  <c r="F83" i="4" s="1"/>
  <c r="E82" i="4"/>
  <c r="F82" i="4" s="1"/>
  <c r="E81" i="4"/>
  <c r="F81" i="4" s="1"/>
  <c r="E80" i="4"/>
  <c r="F80" i="4" s="1"/>
  <c r="E79" i="4"/>
  <c r="F79" i="4" s="1"/>
  <c r="E78" i="4"/>
  <c r="F78" i="4" s="1"/>
  <c r="E77" i="4"/>
  <c r="F77" i="4" s="1"/>
  <c r="E76" i="4"/>
  <c r="F76" i="4" s="1"/>
  <c r="E75" i="4"/>
  <c r="F75" i="4" s="1"/>
  <c r="E74" i="4"/>
  <c r="F74" i="4" s="1"/>
  <c r="E73" i="4"/>
  <c r="F73" i="4" s="1"/>
  <c r="E72" i="4"/>
  <c r="F72" i="4" s="1"/>
  <c r="E71" i="4"/>
  <c r="F71" i="4" s="1"/>
  <c r="E70" i="4"/>
  <c r="F70" i="4" s="1"/>
  <c r="E69" i="4"/>
  <c r="F69" i="4" s="1"/>
  <c r="E68" i="4"/>
  <c r="F68" i="4" s="1"/>
  <c r="E67" i="4"/>
  <c r="F67" i="4" s="1"/>
  <c r="E66" i="4"/>
  <c r="F66" i="4" s="1"/>
  <c r="E65" i="4"/>
  <c r="F65" i="4" s="1"/>
  <c r="E64" i="4"/>
  <c r="F64" i="4" s="1"/>
  <c r="E63" i="4"/>
  <c r="F63" i="4" s="1"/>
  <c r="E62" i="4"/>
  <c r="F62" i="4" s="1"/>
  <c r="E61" i="4"/>
  <c r="F61" i="4" s="1"/>
  <c r="E60" i="4"/>
  <c r="F60" i="4" s="1"/>
  <c r="E59" i="4"/>
  <c r="F59" i="4" s="1"/>
  <c r="E58" i="4"/>
  <c r="F58" i="4" s="1"/>
  <c r="E57" i="4"/>
  <c r="F57" i="4" s="1"/>
  <c r="E56" i="4"/>
  <c r="F56" i="4" s="1"/>
  <c r="E55" i="4"/>
  <c r="F55" i="4" s="1"/>
  <c r="E54" i="4"/>
  <c r="F54" i="4" s="1"/>
  <c r="E53" i="4"/>
  <c r="F53" i="4" s="1"/>
  <c r="E52" i="4"/>
  <c r="F52" i="4" s="1"/>
  <c r="E51" i="4"/>
  <c r="F51" i="4" s="1"/>
  <c r="E50" i="4"/>
  <c r="F50" i="4" s="1"/>
  <c r="E49" i="4"/>
  <c r="F49" i="4" s="1"/>
  <c r="E48" i="4"/>
  <c r="F48" i="4" s="1"/>
  <c r="E47" i="4"/>
  <c r="F47" i="4" s="1"/>
  <c r="E46" i="4"/>
  <c r="F46" i="4" s="1"/>
  <c r="E45" i="4"/>
  <c r="F45" i="4" s="1"/>
  <c r="E44" i="4"/>
  <c r="F44" i="4" s="1"/>
  <c r="E43" i="4"/>
  <c r="F43" i="4" s="1"/>
  <c r="E42" i="4"/>
  <c r="F42" i="4" s="1"/>
  <c r="E41" i="4"/>
  <c r="F41" i="4" s="1"/>
  <c r="E40" i="4"/>
  <c r="F40" i="4" s="1"/>
  <c r="E39" i="4"/>
  <c r="F39" i="4" s="1"/>
  <c r="E38" i="4"/>
  <c r="F38" i="4" s="1"/>
  <c r="E37" i="4"/>
  <c r="F37" i="4" s="1"/>
  <c r="E36" i="4"/>
  <c r="F36" i="4" s="1"/>
  <c r="E35" i="4"/>
  <c r="F35" i="4" s="1"/>
  <c r="E34" i="4"/>
  <c r="F34" i="4" s="1"/>
  <c r="E33" i="4"/>
  <c r="F33" i="4" s="1"/>
  <c r="E32" i="4"/>
  <c r="F32" i="4" s="1"/>
  <c r="E31" i="4"/>
  <c r="F31" i="4" s="1"/>
  <c r="E30" i="4"/>
  <c r="F30" i="4" s="1"/>
  <c r="E29" i="4"/>
  <c r="F29" i="4" s="1"/>
  <c r="E28" i="4"/>
  <c r="F28" i="4" s="1"/>
  <c r="E27" i="4"/>
  <c r="F27" i="4" s="1"/>
  <c r="E26" i="4"/>
  <c r="F26" i="4" s="1"/>
  <c r="E25" i="4"/>
  <c r="F25" i="4" s="1"/>
  <c r="E24" i="4"/>
  <c r="F24" i="4" s="1"/>
  <c r="E23" i="4"/>
  <c r="F23" i="4" s="1"/>
  <c r="E22" i="4"/>
  <c r="F22" i="4" s="1"/>
  <c r="E21" i="4"/>
  <c r="F21" i="4" s="1"/>
  <c r="E20" i="4"/>
  <c r="F20" i="4" s="1"/>
  <c r="E19" i="4"/>
  <c r="F19" i="4" s="1"/>
  <c r="E18" i="4"/>
  <c r="F18" i="4" s="1"/>
  <c r="E17" i="4"/>
  <c r="F17" i="4" s="1"/>
  <c r="E16" i="4"/>
  <c r="F16" i="4" s="1"/>
  <c r="E15" i="4"/>
  <c r="F15" i="4" s="1"/>
  <c r="E14" i="4"/>
  <c r="F14" i="4" s="1"/>
  <c r="E13" i="4"/>
  <c r="F13" i="4" s="1"/>
  <c r="G13" i="4" l="1"/>
</calcChain>
</file>

<file path=xl/sharedStrings.xml><?xml version="1.0" encoding="utf-8"?>
<sst xmlns="http://schemas.openxmlformats.org/spreadsheetml/2006/main" count="225" uniqueCount="66">
  <si>
    <t>問題１</t>
    <phoneticPr fontId="3"/>
  </si>
  <si>
    <t>日付</t>
    <rPh sb="0" eb="2">
      <t>ヒヅケ</t>
    </rPh>
    <phoneticPr fontId="1"/>
  </si>
  <si>
    <t>曜日</t>
    <rPh sb="0" eb="2">
      <t>ヨウビ</t>
    </rPh>
    <phoneticPr fontId="3"/>
  </si>
  <si>
    <t>特売</t>
    <rPh sb="0" eb="2">
      <t>トクバイ</t>
    </rPh>
    <phoneticPr fontId="1"/>
  </si>
  <si>
    <t>相関係数</t>
    <rPh sb="0" eb="2">
      <t>ソウカン</t>
    </rPh>
    <rPh sb="2" eb="4">
      <t>ケイスウ</t>
    </rPh>
    <phoneticPr fontId="3"/>
  </si>
  <si>
    <t>以下は第４章練習問題１のデータである。</t>
    <rPh sb="0" eb="2">
      <t>イカ</t>
    </rPh>
    <rPh sb="3" eb="4">
      <t>ダイ</t>
    </rPh>
    <rPh sb="5" eb="6">
      <t>ショウ</t>
    </rPh>
    <rPh sb="6" eb="8">
      <t>レンシュウ</t>
    </rPh>
    <rPh sb="8" eb="10">
      <t>モンダイ</t>
    </rPh>
    <phoneticPr fontId="3"/>
  </si>
  <si>
    <t>売上数量を被説明変数、特売と曜日を説明変数とした回帰式を考える。</t>
    <phoneticPr fontId="3"/>
  </si>
  <si>
    <t>(２)　最小二乗法で求めた回帰係数と第４章練習問題１(２)の結果を比較しなさい。</t>
    <rPh sb="4" eb="6">
      <t>サイショウ</t>
    </rPh>
    <rPh sb="6" eb="8">
      <t>ニジョウ</t>
    </rPh>
    <rPh sb="8" eb="9">
      <t>ホウ</t>
    </rPh>
    <rPh sb="10" eb="11">
      <t>モト</t>
    </rPh>
    <rPh sb="13" eb="15">
      <t>カイキ</t>
    </rPh>
    <rPh sb="15" eb="17">
      <t>ケイスウ</t>
    </rPh>
    <rPh sb="30" eb="32">
      <t>ケッカ</t>
    </rPh>
    <rPh sb="33" eb="35">
      <t>ヒカク</t>
    </rPh>
    <phoneticPr fontId="3"/>
  </si>
  <si>
    <t>(３)　決定係数を求めなさい。</t>
    <rPh sb="4" eb="6">
      <t>ケッテイ</t>
    </rPh>
    <rPh sb="6" eb="8">
      <t>ケイスウ</t>
    </rPh>
    <rPh sb="9" eb="10">
      <t>モト</t>
    </rPh>
    <phoneticPr fontId="3"/>
  </si>
  <si>
    <t>(４)　売上数量と特売の偏相関係数を求めなさい。</t>
    <rPh sb="4" eb="6">
      <t>ウリアゲ</t>
    </rPh>
    <rPh sb="6" eb="8">
      <t>スウリョウ</t>
    </rPh>
    <rPh sb="9" eb="11">
      <t>トクバイ</t>
    </rPh>
    <rPh sb="12" eb="13">
      <t>ヘン</t>
    </rPh>
    <rPh sb="13" eb="15">
      <t>ソウカン</t>
    </rPh>
    <rPh sb="15" eb="17">
      <t>ケイスウ</t>
    </rPh>
    <rPh sb="18" eb="19">
      <t>モト</t>
    </rPh>
    <phoneticPr fontId="3"/>
  </si>
  <si>
    <t>切片</t>
    <rPh sb="0" eb="2">
      <t>セッペン</t>
    </rPh>
    <phoneticPr fontId="3"/>
  </si>
  <si>
    <t>特売の係数</t>
    <rPh sb="0" eb="2">
      <t>トクバイ</t>
    </rPh>
    <rPh sb="3" eb="5">
      <t>ケイスウ</t>
    </rPh>
    <phoneticPr fontId="3"/>
  </si>
  <si>
    <t>曜日の係数</t>
    <rPh sb="0" eb="2">
      <t>ヨウビ</t>
    </rPh>
    <rPh sb="3" eb="5">
      <t>ケイスウ</t>
    </rPh>
    <phoneticPr fontId="3"/>
  </si>
  <si>
    <t>理論値</t>
    <rPh sb="0" eb="3">
      <t>リロンチ</t>
    </rPh>
    <phoneticPr fontId="3"/>
  </si>
  <si>
    <t>二乗誤差</t>
    <rPh sb="0" eb="2">
      <t>ニジョウ</t>
    </rPh>
    <rPh sb="2" eb="4">
      <t>ゴサ</t>
    </rPh>
    <phoneticPr fontId="3"/>
  </si>
  <si>
    <t>二乗誤差合計</t>
    <rPh sb="0" eb="2">
      <t>ニジョウ</t>
    </rPh>
    <rPh sb="2" eb="4">
      <t>ゴサ</t>
    </rPh>
    <rPh sb="4" eb="6">
      <t>ゴウケイ</t>
    </rPh>
    <phoneticPr fontId="3"/>
  </si>
  <si>
    <t>セル範囲B9:B11は一時的に決めた回帰係数の値である。</t>
    <rPh sb="2" eb="4">
      <t>ハンイ</t>
    </rPh>
    <rPh sb="11" eb="14">
      <t>イチジテキ</t>
    </rPh>
    <rPh sb="15" eb="16">
      <t>キ</t>
    </rPh>
    <rPh sb="18" eb="20">
      <t>カイキ</t>
    </rPh>
    <rPh sb="20" eb="22">
      <t>ケイスウ</t>
    </rPh>
    <rPh sb="23" eb="24">
      <t>アタイ</t>
    </rPh>
    <phoneticPr fontId="3"/>
  </si>
  <si>
    <t>これらの値を用いて回帰式から求めた理論値や二乗誤差を計算している。</t>
    <rPh sb="4" eb="5">
      <t>アタイ</t>
    </rPh>
    <rPh sb="6" eb="7">
      <t>モチ</t>
    </rPh>
    <rPh sb="9" eb="11">
      <t>カイキ</t>
    </rPh>
    <rPh sb="11" eb="12">
      <t>シキ</t>
    </rPh>
    <rPh sb="14" eb="15">
      <t>モト</t>
    </rPh>
    <rPh sb="17" eb="20">
      <t>リロンチ</t>
    </rPh>
    <rPh sb="21" eb="23">
      <t>ニジョウ</t>
    </rPh>
    <rPh sb="23" eb="25">
      <t>ゴサ</t>
    </rPh>
    <rPh sb="26" eb="28">
      <t>ケイサン</t>
    </rPh>
    <phoneticPr fontId="3"/>
  </si>
  <si>
    <t>(１)　ソルバーの機能を用いて、この回帰式の回帰係数を最小二乗法により求めなさい。</t>
    <rPh sb="9" eb="11">
      <t>キノウ</t>
    </rPh>
    <rPh sb="12" eb="13">
      <t>モチ</t>
    </rPh>
    <rPh sb="18" eb="20">
      <t>カイキ</t>
    </rPh>
    <rPh sb="20" eb="21">
      <t>シキ</t>
    </rPh>
    <rPh sb="22" eb="24">
      <t>カイキ</t>
    </rPh>
    <rPh sb="24" eb="26">
      <t>ケイスウ</t>
    </rPh>
    <rPh sb="27" eb="29">
      <t>サイショウ</t>
    </rPh>
    <rPh sb="29" eb="31">
      <t>ニジョウ</t>
    </rPh>
    <rPh sb="31" eb="32">
      <t>ホウ</t>
    </rPh>
    <rPh sb="35" eb="36">
      <t>モト</t>
    </rPh>
    <phoneticPr fontId="3"/>
  </si>
  <si>
    <t>第５章　練習問題解答例</t>
    <rPh sb="0" eb="1">
      <t>ダイ</t>
    </rPh>
    <rPh sb="2" eb="3">
      <t>ショウ</t>
    </rPh>
    <rPh sb="4" eb="6">
      <t>レンシュウ</t>
    </rPh>
    <rPh sb="6" eb="8">
      <t>モンダイ</t>
    </rPh>
    <rPh sb="8" eb="10">
      <t>カイトウ</t>
    </rPh>
    <rPh sb="10" eb="11">
      <t>レイ</t>
    </rPh>
    <phoneticPr fontId="3"/>
  </si>
  <si>
    <t>特売の回帰係数は、価格を160円にした場合の売上数量の平均増加量と等しい。</t>
    <rPh sb="0" eb="2">
      <t>トクバイ</t>
    </rPh>
    <rPh sb="3" eb="5">
      <t>カイキ</t>
    </rPh>
    <rPh sb="5" eb="7">
      <t>ケイスウ</t>
    </rPh>
    <rPh sb="9" eb="11">
      <t>カカク</t>
    </rPh>
    <rPh sb="15" eb="16">
      <t>エン</t>
    </rPh>
    <rPh sb="19" eb="21">
      <t>バアイ</t>
    </rPh>
    <rPh sb="22" eb="24">
      <t>ウリアゲ</t>
    </rPh>
    <rPh sb="24" eb="26">
      <t>スウリョウ</t>
    </rPh>
    <rPh sb="27" eb="29">
      <t>ヘイキン</t>
    </rPh>
    <rPh sb="29" eb="31">
      <t>ゾウカ</t>
    </rPh>
    <rPh sb="31" eb="32">
      <t>リョウ</t>
    </rPh>
    <rPh sb="33" eb="34">
      <t>ヒト</t>
    </rPh>
    <phoneticPr fontId="3"/>
  </si>
  <si>
    <t>同様に、曜日の回帰係数は、日曜日の売上数量の平均増加量と等しい。</t>
    <rPh sb="0" eb="2">
      <t>ドウヨウ</t>
    </rPh>
    <rPh sb="4" eb="6">
      <t>ヨウビ</t>
    </rPh>
    <rPh sb="7" eb="9">
      <t>カイキ</t>
    </rPh>
    <rPh sb="9" eb="11">
      <t>ケイスウ</t>
    </rPh>
    <rPh sb="13" eb="16">
      <t>ニチヨウビ</t>
    </rPh>
    <rPh sb="17" eb="19">
      <t>ウリアゲ</t>
    </rPh>
    <rPh sb="19" eb="21">
      <t>スウリョウ</t>
    </rPh>
    <rPh sb="22" eb="24">
      <t>ヘイキン</t>
    </rPh>
    <rPh sb="24" eb="26">
      <t>ゾウカ</t>
    </rPh>
    <rPh sb="26" eb="27">
      <t>リョウ</t>
    </rPh>
    <rPh sb="28" eb="29">
      <t>ヒト</t>
    </rPh>
    <phoneticPr fontId="3"/>
  </si>
  <si>
    <t>平均二乗誤差の最小値</t>
    <rPh sb="0" eb="2">
      <t>ヘイキン</t>
    </rPh>
    <rPh sb="2" eb="4">
      <t>ニジョウ</t>
    </rPh>
    <rPh sb="4" eb="6">
      <t>ゴサ</t>
    </rPh>
    <rPh sb="7" eb="10">
      <t>サイショウチ</t>
    </rPh>
    <phoneticPr fontId="3"/>
  </si>
  <si>
    <t>売上数量の分散</t>
    <rPh sb="0" eb="2">
      <t>ウリアゲ</t>
    </rPh>
    <rPh sb="2" eb="4">
      <t>スウリョウ</t>
    </rPh>
    <rPh sb="5" eb="7">
      <t>ブンサン</t>
    </rPh>
    <phoneticPr fontId="3"/>
  </si>
  <si>
    <t>売上数量</t>
    <rPh sb="0" eb="2">
      <t>ウリアゲ</t>
    </rPh>
    <rPh sb="2" eb="4">
      <t>スウリョウ</t>
    </rPh>
    <phoneticPr fontId="1"/>
  </si>
  <si>
    <t>決定係数</t>
    <rPh sb="0" eb="2">
      <t>ケッテイ</t>
    </rPh>
    <rPh sb="2" eb="4">
      <t>ケイスウ</t>
    </rPh>
    <phoneticPr fontId="3"/>
  </si>
  <si>
    <t>価格</t>
    <rPh sb="0" eb="2">
      <t>カカク</t>
    </rPh>
    <phoneticPr fontId="1"/>
  </si>
  <si>
    <t>偏相関係数</t>
    <rPh sb="0" eb="1">
      <t>ヘン</t>
    </rPh>
    <rPh sb="1" eb="3">
      <t>ソウカン</t>
    </rPh>
    <rPh sb="3" eb="5">
      <t>ケイスウ</t>
    </rPh>
    <phoneticPr fontId="3"/>
  </si>
  <si>
    <t>⇒　特売（値が１）ほど売上数量は少なくなるという関係となっている。</t>
    <rPh sb="2" eb="4">
      <t>トクバイ</t>
    </rPh>
    <rPh sb="5" eb="6">
      <t>アタイ</t>
    </rPh>
    <rPh sb="11" eb="13">
      <t>ウリアゲ</t>
    </rPh>
    <rPh sb="13" eb="15">
      <t>スウリョウ</t>
    </rPh>
    <rPh sb="16" eb="17">
      <t>スク</t>
    </rPh>
    <rPh sb="24" eb="26">
      <t>カンケイ</t>
    </rPh>
    <phoneticPr fontId="3"/>
  </si>
  <si>
    <t>特売ほど売上数量は増えるということが分かる。</t>
    <rPh sb="18" eb="19">
      <t>ワ</t>
    </rPh>
    <phoneticPr fontId="3"/>
  </si>
  <si>
    <t>⇒　曜日の影響（日曜日に売上数量増）を除くと、それほど強い関係ではないが、</t>
    <rPh sb="2" eb="4">
      <t>ヨウビ</t>
    </rPh>
    <rPh sb="5" eb="7">
      <t>エイキョウ</t>
    </rPh>
    <rPh sb="8" eb="11">
      <t>ニチヨウビ</t>
    </rPh>
    <rPh sb="12" eb="14">
      <t>ウリアゲ</t>
    </rPh>
    <rPh sb="14" eb="16">
      <t>スウリョウ</t>
    </rPh>
    <rPh sb="16" eb="17">
      <t>ゾウ</t>
    </rPh>
    <rPh sb="19" eb="20">
      <t>ノゾ</t>
    </rPh>
    <rPh sb="27" eb="28">
      <t>ツヨ</t>
    </rPh>
    <rPh sb="29" eb="31">
      <t>カンケイ</t>
    </rPh>
    <phoneticPr fontId="3"/>
  </si>
  <si>
    <t>ある大手賃貸物件検索サイトによれば京王相模原線南大沢駅界隈の賃貸物件で、</t>
    <rPh sb="2" eb="4">
      <t>オオテ</t>
    </rPh>
    <rPh sb="4" eb="6">
      <t>チンタイ</t>
    </rPh>
    <rPh sb="6" eb="8">
      <t>ブッケン</t>
    </rPh>
    <rPh sb="8" eb="10">
      <t>ケンサク</t>
    </rPh>
    <rPh sb="17" eb="19">
      <t>ケイオウ</t>
    </rPh>
    <rPh sb="19" eb="22">
      <t>サガミハラ</t>
    </rPh>
    <rPh sb="22" eb="23">
      <t>セン</t>
    </rPh>
    <rPh sb="23" eb="26">
      <t>ミナミオオサワ</t>
    </rPh>
    <rPh sb="26" eb="27">
      <t>エキ</t>
    </rPh>
    <rPh sb="27" eb="29">
      <t>カイワイ</t>
    </rPh>
    <rPh sb="30" eb="32">
      <t>チンタイ</t>
    </rPh>
    <rPh sb="32" eb="34">
      <t>ブッケン</t>
    </rPh>
    <phoneticPr fontId="3"/>
  </si>
  <si>
    <t>駅から徒歩20分以内の戸建てを除く物件は3000件強ヒットする。</t>
    <rPh sb="0" eb="1">
      <t>エキ</t>
    </rPh>
    <rPh sb="3" eb="5">
      <t>トホ</t>
    </rPh>
    <rPh sb="7" eb="8">
      <t>フン</t>
    </rPh>
    <rPh sb="8" eb="10">
      <t>イナイ</t>
    </rPh>
    <rPh sb="11" eb="13">
      <t>コダ</t>
    </rPh>
    <rPh sb="15" eb="16">
      <t>ノゾ</t>
    </rPh>
    <rPh sb="17" eb="19">
      <t>ブッケン</t>
    </rPh>
    <rPh sb="24" eb="25">
      <t>ケン</t>
    </rPh>
    <rPh sb="25" eb="26">
      <t>キョウ</t>
    </rPh>
    <phoneticPr fontId="3"/>
  </si>
  <si>
    <t>以下はこの中からランダムに140件の物件を抜き出した結果である。</t>
    <rPh sb="0" eb="2">
      <t>イカ</t>
    </rPh>
    <rPh sb="5" eb="6">
      <t>ナカ</t>
    </rPh>
    <rPh sb="16" eb="17">
      <t>ケン</t>
    </rPh>
    <rPh sb="18" eb="20">
      <t>ブッケン</t>
    </rPh>
    <rPh sb="21" eb="22">
      <t>ヌ</t>
    </rPh>
    <rPh sb="23" eb="24">
      <t>ダ</t>
    </rPh>
    <rPh sb="26" eb="28">
      <t>ケッカ</t>
    </rPh>
    <phoneticPr fontId="3"/>
  </si>
  <si>
    <t>問題２</t>
    <phoneticPr fontId="3"/>
  </si>
  <si>
    <t>賃料はそれぞれの不動産会社が独自の基準で定めるため、</t>
    <rPh sb="0" eb="2">
      <t>チンリョウ</t>
    </rPh>
    <rPh sb="8" eb="11">
      <t>フドウサン</t>
    </rPh>
    <rPh sb="11" eb="13">
      <t>ガイシャ</t>
    </rPh>
    <rPh sb="14" eb="16">
      <t>ドクジ</t>
    </rPh>
    <rPh sb="17" eb="19">
      <t>キジュン</t>
    </rPh>
    <rPh sb="20" eb="21">
      <t>サダ</t>
    </rPh>
    <phoneticPr fontId="3"/>
  </si>
  <si>
    <t>顧客はその賃料がいかにして決められているのかを知ることはできない。</t>
    <rPh sb="0" eb="2">
      <t>コキャク</t>
    </rPh>
    <rPh sb="5" eb="7">
      <t>チンリョウ</t>
    </rPh>
    <rPh sb="13" eb="14">
      <t>キ</t>
    </rPh>
    <rPh sb="23" eb="24">
      <t>シ</t>
    </rPh>
    <phoneticPr fontId="3"/>
  </si>
  <si>
    <t>そこで、専有面積や駅からの距離を説明変数とした回帰分析によって、</t>
    <rPh sb="4" eb="6">
      <t>センユウ</t>
    </rPh>
    <rPh sb="6" eb="8">
      <t>メンセキ</t>
    </rPh>
    <rPh sb="9" eb="10">
      <t>エキ</t>
    </rPh>
    <rPh sb="13" eb="15">
      <t>キョリ</t>
    </rPh>
    <rPh sb="16" eb="18">
      <t>セツメイ</t>
    </rPh>
    <rPh sb="18" eb="20">
      <t>ヘンスウ</t>
    </rPh>
    <rPh sb="23" eb="25">
      <t>カイキ</t>
    </rPh>
    <rPh sb="25" eb="27">
      <t>ブンセキ</t>
    </rPh>
    <phoneticPr fontId="3"/>
  </si>
  <si>
    <t>賃料を予測してみよう。</t>
    <rPh sb="0" eb="2">
      <t>チンリョウ</t>
    </rPh>
    <rPh sb="3" eb="5">
      <t>ヨソク</t>
    </rPh>
    <phoneticPr fontId="3"/>
  </si>
  <si>
    <t>No.</t>
  </si>
  <si>
    <t>賃料</t>
    <rPh sb="0" eb="2">
      <t>チンリョウ</t>
    </rPh>
    <phoneticPr fontId="1"/>
  </si>
  <si>
    <t>距離</t>
    <rPh sb="0" eb="2">
      <t>キョリ</t>
    </rPh>
    <phoneticPr fontId="1"/>
  </si>
  <si>
    <t>築年数</t>
    <rPh sb="0" eb="1">
      <t>チク</t>
    </rPh>
    <rPh sb="1" eb="3">
      <t>ネンスウ</t>
    </rPh>
    <phoneticPr fontId="1"/>
  </si>
  <si>
    <t>建物階数</t>
    <rPh sb="0" eb="2">
      <t>タテモノ</t>
    </rPh>
    <rPh sb="2" eb="4">
      <t>カイスウ</t>
    </rPh>
    <phoneticPr fontId="1"/>
  </si>
  <si>
    <t>物件階数</t>
    <rPh sb="0" eb="2">
      <t>ブッケン</t>
    </rPh>
    <rPh sb="2" eb="4">
      <t>カイスウ</t>
    </rPh>
    <phoneticPr fontId="1"/>
  </si>
  <si>
    <t>広さ</t>
    <rPh sb="0" eb="1">
      <t>ヒロ</t>
    </rPh>
    <phoneticPr fontId="1"/>
  </si>
  <si>
    <t>タイプ</t>
  </si>
  <si>
    <t>1K</t>
  </si>
  <si>
    <t>ワンルーム</t>
  </si>
  <si>
    <t>1DK</t>
  </si>
  <si>
    <t>2DK</t>
  </si>
  <si>
    <t>2LDK</t>
  </si>
  <si>
    <t>3DK</t>
  </si>
  <si>
    <t>1LDK</t>
  </si>
  <si>
    <t>3LDK</t>
  </si>
  <si>
    <t>4LDK</t>
  </si>
  <si>
    <t>回帰係数の値</t>
    <rPh sb="0" eb="2">
      <t>カイキ</t>
    </rPh>
    <rPh sb="2" eb="4">
      <t>ケイスウ</t>
    </rPh>
    <rPh sb="5" eb="6">
      <t>アタイ</t>
    </rPh>
    <phoneticPr fontId="3"/>
  </si>
  <si>
    <t>(２)　決定係数を求めなさい。</t>
    <rPh sb="4" eb="6">
      <t>ケッテイ</t>
    </rPh>
    <rPh sb="6" eb="8">
      <t>ケイスウ</t>
    </rPh>
    <rPh sb="9" eb="10">
      <t>モト</t>
    </rPh>
    <phoneticPr fontId="3"/>
  </si>
  <si>
    <t>賃料の分散</t>
    <rPh sb="0" eb="2">
      <t>チンリョウ</t>
    </rPh>
    <rPh sb="3" eb="5">
      <t>ブンサン</t>
    </rPh>
    <phoneticPr fontId="3"/>
  </si>
  <si>
    <t>※　賃料の単位は万円、距離の分、広さは㎡である。</t>
    <rPh sb="2" eb="4">
      <t>チンリョウ</t>
    </rPh>
    <rPh sb="5" eb="7">
      <t>タンイ</t>
    </rPh>
    <rPh sb="8" eb="10">
      <t>マンエン</t>
    </rPh>
    <rPh sb="11" eb="13">
      <t>キョリ</t>
    </rPh>
    <rPh sb="14" eb="15">
      <t>フン</t>
    </rPh>
    <rPh sb="16" eb="17">
      <t>ヒロ</t>
    </rPh>
    <phoneticPr fontId="3"/>
  </si>
  <si>
    <t>標準偏差</t>
    <rPh sb="0" eb="2">
      <t>ヒョウジュン</t>
    </rPh>
    <rPh sb="2" eb="4">
      <t>ヘンサ</t>
    </rPh>
    <phoneticPr fontId="3"/>
  </si>
  <si>
    <t>回帰係数（標準化）</t>
    <phoneticPr fontId="3"/>
  </si>
  <si>
    <t>切片</t>
    <rPh sb="0" eb="2">
      <t>セッペン</t>
    </rPh>
    <phoneticPr fontId="3"/>
  </si>
  <si>
    <t>影響力の順位</t>
    <rPh sb="0" eb="3">
      <t>エイキョウリョク</t>
    </rPh>
    <rPh sb="4" eb="6">
      <t>ジュンイ</t>
    </rPh>
    <phoneticPr fontId="3"/>
  </si>
  <si>
    <t>(３)　各説明変数を賃料への影響の大きさを調べなさい。</t>
    <rPh sb="4" eb="5">
      <t>カク</t>
    </rPh>
    <rPh sb="5" eb="7">
      <t>セツメイ</t>
    </rPh>
    <rPh sb="7" eb="9">
      <t>ヘンスウ</t>
    </rPh>
    <rPh sb="10" eb="12">
      <t>チンリョウ</t>
    </rPh>
    <rPh sb="14" eb="16">
      <t>エイキョウ</t>
    </rPh>
    <rPh sb="17" eb="18">
      <t>オオ</t>
    </rPh>
    <rPh sb="21" eb="22">
      <t>シラ</t>
    </rPh>
    <phoneticPr fontId="3"/>
  </si>
  <si>
    <t>(４)　賃料と理論値の折れ線グラフを作りなさい。</t>
    <rPh sb="4" eb="6">
      <t>チンリョウ</t>
    </rPh>
    <rPh sb="7" eb="10">
      <t>リロンチ</t>
    </rPh>
    <rPh sb="11" eb="12">
      <t>オ</t>
    </rPh>
    <rPh sb="13" eb="14">
      <t>セン</t>
    </rPh>
    <rPh sb="18" eb="19">
      <t>ツク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</si>
</sst>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yyyy&quot;年&quot;m&quot;月&quot;d&quot;日&quot;;@"/>
    <numFmt numFmtId="178" formatCode="0.00_ "/>
    <numFmt numFmtId="179" formatCode="0.0000_ "/>
    <numFmt numFmtId="180" formatCode="0.0_ "/>
    <numFmt numFmtId="181" formatCode="0.000_ "/>
  </numFmts>
  <fonts count="6" x14ac:knownFonts="1">
    <font>
      <sz val="11"/>
      <color theme="1"/>
      <name val="游ゴシック"/>
      <family val="2"/>
      <charset val="128"/>
      <scheme val="minor"/>
    </font>
    <font>
      <b/>
      <sz val="15"/>
      <color theme="3"/>
      <name val="游ゴシック"/>
      <family val="2"/>
      <charset val="128"/>
      <scheme val="minor"/>
    </font>
    <font>
      <b/>
      <sz val="14"/>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177" fontId="5" fillId="0" borderId="2" xfId="0" applyNumberFormat="1" applyFont="1" applyBorder="1" applyAlignment="1">
      <alignment horizontal="right" vertical="center"/>
    </xf>
    <xf numFmtId="176" fontId="5" fillId="0" borderId="2" xfId="0" applyNumberFormat="1" applyFont="1" applyBorder="1">
      <alignment vertical="center"/>
    </xf>
    <xf numFmtId="177" fontId="5" fillId="0" borderId="3" xfId="0" applyNumberFormat="1" applyFont="1" applyBorder="1" applyAlignment="1">
      <alignment horizontal="right" vertical="center"/>
    </xf>
    <xf numFmtId="176" fontId="5" fillId="0" borderId="3" xfId="0" applyNumberFormat="1" applyFont="1" applyBorder="1">
      <alignment vertical="center"/>
    </xf>
    <xf numFmtId="177" fontId="5" fillId="0" borderId="4" xfId="0" applyNumberFormat="1" applyFont="1" applyBorder="1" applyAlignment="1">
      <alignment horizontal="right" vertical="center"/>
    </xf>
    <xf numFmtId="176" fontId="5" fillId="0" borderId="4" xfId="0" applyNumberFormat="1" applyFont="1" applyBorder="1">
      <alignment vertical="center"/>
    </xf>
    <xf numFmtId="178" fontId="0" fillId="0" borderId="0" xfId="0" applyNumberFormat="1">
      <alignment vertical="center"/>
    </xf>
    <xf numFmtId="0" fontId="5" fillId="0" borderId="1" xfId="0" applyFont="1" applyBorder="1">
      <alignment vertical="center"/>
    </xf>
    <xf numFmtId="178" fontId="5" fillId="0" borderId="1" xfId="0" applyNumberFormat="1" applyFont="1" applyBorder="1">
      <alignment vertical="center"/>
    </xf>
    <xf numFmtId="0" fontId="5" fillId="0" borderId="1" xfId="0" applyFont="1" applyFill="1" applyBorder="1" applyAlignment="1">
      <alignment horizontal="center" vertical="center"/>
    </xf>
    <xf numFmtId="178" fontId="0" fillId="0" borderId="2" xfId="0" applyNumberFormat="1" applyBorder="1">
      <alignment vertical="center"/>
    </xf>
    <xf numFmtId="178" fontId="0" fillId="0" borderId="3" xfId="0" applyNumberFormat="1" applyBorder="1">
      <alignment vertical="center"/>
    </xf>
    <xf numFmtId="178" fontId="0" fillId="0" borderId="4" xfId="0" applyNumberFormat="1" applyBorder="1">
      <alignment vertical="center"/>
    </xf>
    <xf numFmtId="178" fontId="0" fillId="0" borderId="1" xfId="0" applyNumberFormat="1" applyBorder="1">
      <alignment vertical="center"/>
    </xf>
    <xf numFmtId="0" fontId="5" fillId="0" borderId="0" xfId="0" applyFont="1" applyFill="1" applyBorder="1">
      <alignment vertical="center"/>
    </xf>
    <xf numFmtId="179" fontId="5" fillId="0" borderId="1" xfId="0" applyNumberFormat="1" applyFont="1" applyBorder="1">
      <alignment vertical="center"/>
    </xf>
    <xf numFmtId="179" fontId="0" fillId="0" borderId="0" xfId="0" applyNumberFormat="1">
      <alignment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176" fontId="0" fillId="0" borderId="2" xfId="0" applyNumberFormat="1" applyBorder="1">
      <alignment vertical="center"/>
    </xf>
    <xf numFmtId="176" fontId="0" fillId="0" borderId="3" xfId="0" applyNumberFormat="1" applyBorder="1">
      <alignment vertical="center"/>
    </xf>
    <xf numFmtId="176" fontId="0" fillId="0" borderId="4" xfId="0" applyNumberFormat="1" applyBorder="1">
      <alignment vertical="center"/>
    </xf>
    <xf numFmtId="180" fontId="0" fillId="0" borderId="2" xfId="0" applyNumberFormat="1" applyBorder="1">
      <alignment vertical="center"/>
    </xf>
    <xf numFmtId="180" fontId="0" fillId="0" borderId="3" xfId="0" applyNumberFormat="1" applyBorder="1">
      <alignment vertical="center"/>
    </xf>
    <xf numFmtId="180" fontId="0" fillId="0" borderId="4" xfId="0" applyNumberFormat="1" applyBorder="1">
      <alignment vertical="center"/>
    </xf>
    <xf numFmtId="181" fontId="0" fillId="0" borderId="1" xfId="0" applyNumberFormat="1" applyBorder="1">
      <alignment vertical="center"/>
    </xf>
    <xf numFmtId="176" fontId="0" fillId="0" borderId="1" xfId="0" applyNumberFormat="1" applyBorder="1">
      <alignment vertical="center"/>
    </xf>
    <xf numFmtId="0" fontId="0" fillId="0" borderId="1"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賃料と理論値の折れ線グラフ</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問題２!$B$14</c:f>
              <c:strCache>
                <c:ptCount val="1"/>
                <c:pt idx="0">
                  <c:v>賃料</c:v>
                </c:pt>
              </c:strCache>
            </c:strRef>
          </c:tx>
          <c:spPr>
            <a:ln w="28575" cap="rnd">
              <a:solidFill>
                <a:schemeClr val="accent1"/>
              </a:solidFill>
              <a:round/>
            </a:ln>
            <a:effectLst/>
          </c:spPr>
          <c:marker>
            <c:symbol val="none"/>
          </c:marker>
          <c:cat>
            <c:numRef>
              <c:f>問題２!$A$15:$A$154</c:f>
              <c:numCache>
                <c:formatCode>0_ </c:formatCode>
                <c:ptCount val="14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numCache>
            </c:numRef>
          </c:cat>
          <c:val>
            <c:numRef>
              <c:f>問題２!$B$15:$B$154</c:f>
              <c:numCache>
                <c:formatCode>0.0_ </c:formatCode>
                <c:ptCount val="140"/>
                <c:pt idx="0">
                  <c:v>2.9</c:v>
                </c:pt>
                <c:pt idx="1">
                  <c:v>2.9</c:v>
                </c:pt>
                <c:pt idx="2">
                  <c:v>3</c:v>
                </c:pt>
                <c:pt idx="3">
                  <c:v>3</c:v>
                </c:pt>
                <c:pt idx="4">
                  <c:v>3.1</c:v>
                </c:pt>
                <c:pt idx="5">
                  <c:v>3.2</c:v>
                </c:pt>
                <c:pt idx="6">
                  <c:v>3.2</c:v>
                </c:pt>
                <c:pt idx="7">
                  <c:v>3.3</c:v>
                </c:pt>
                <c:pt idx="8">
                  <c:v>3.3</c:v>
                </c:pt>
                <c:pt idx="9">
                  <c:v>3.3</c:v>
                </c:pt>
                <c:pt idx="10">
                  <c:v>3.5</c:v>
                </c:pt>
                <c:pt idx="11">
                  <c:v>3.5</c:v>
                </c:pt>
                <c:pt idx="12">
                  <c:v>3.5</c:v>
                </c:pt>
                <c:pt idx="13">
                  <c:v>3.5</c:v>
                </c:pt>
                <c:pt idx="14">
                  <c:v>3.5</c:v>
                </c:pt>
                <c:pt idx="15">
                  <c:v>3.5</c:v>
                </c:pt>
                <c:pt idx="16">
                  <c:v>3.6</c:v>
                </c:pt>
                <c:pt idx="17">
                  <c:v>3.7</c:v>
                </c:pt>
                <c:pt idx="18">
                  <c:v>3.7</c:v>
                </c:pt>
                <c:pt idx="19">
                  <c:v>3.75</c:v>
                </c:pt>
                <c:pt idx="20">
                  <c:v>3.8</c:v>
                </c:pt>
                <c:pt idx="21">
                  <c:v>3.8</c:v>
                </c:pt>
                <c:pt idx="22">
                  <c:v>3.8</c:v>
                </c:pt>
                <c:pt idx="23">
                  <c:v>3.8</c:v>
                </c:pt>
                <c:pt idx="24">
                  <c:v>3.8</c:v>
                </c:pt>
                <c:pt idx="25">
                  <c:v>3.9</c:v>
                </c:pt>
                <c:pt idx="26">
                  <c:v>3.9</c:v>
                </c:pt>
                <c:pt idx="27">
                  <c:v>4</c:v>
                </c:pt>
                <c:pt idx="28">
                  <c:v>4</c:v>
                </c:pt>
                <c:pt idx="29">
                  <c:v>4</c:v>
                </c:pt>
                <c:pt idx="30">
                  <c:v>4.0999999999999996</c:v>
                </c:pt>
                <c:pt idx="31">
                  <c:v>4.2</c:v>
                </c:pt>
                <c:pt idx="32">
                  <c:v>4.2</c:v>
                </c:pt>
                <c:pt idx="33">
                  <c:v>4.3</c:v>
                </c:pt>
                <c:pt idx="34">
                  <c:v>4.3</c:v>
                </c:pt>
                <c:pt idx="35">
                  <c:v>4.3</c:v>
                </c:pt>
                <c:pt idx="36">
                  <c:v>4.5</c:v>
                </c:pt>
                <c:pt idx="37">
                  <c:v>4.5</c:v>
                </c:pt>
                <c:pt idx="38">
                  <c:v>4.5</c:v>
                </c:pt>
                <c:pt idx="39">
                  <c:v>4.5</c:v>
                </c:pt>
                <c:pt idx="40">
                  <c:v>4.5999999999999996</c:v>
                </c:pt>
                <c:pt idx="41">
                  <c:v>4.5999999999999996</c:v>
                </c:pt>
                <c:pt idx="42">
                  <c:v>4.7</c:v>
                </c:pt>
                <c:pt idx="43">
                  <c:v>4.7</c:v>
                </c:pt>
                <c:pt idx="44">
                  <c:v>4.9000000000000004</c:v>
                </c:pt>
                <c:pt idx="45">
                  <c:v>5</c:v>
                </c:pt>
                <c:pt idx="46">
                  <c:v>5</c:v>
                </c:pt>
                <c:pt idx="47">
                  <c:v>5</c:v>
                </c:pt>
                <c:pt idx="48">
                  <c:v>5</c:v>
                </c:pt>
                <c:pt idx="49">
                  <c:v>5</c:v>
                </c:pt>
                <c:pt idx="50">
                  <c:v>5</c:v>
                </c:pt>
                <c:pt idx="51">
                  <c:v>5.2</c:v>
                </c:pt>
                <c:pt idx="52">
                  <c:v>5.2</c:v>
                </c:pt>
                <c:pt idx="53">
                  <c:v>5.3</c:v>
                </c:pt>
                <c:pt idx="54">
                  <c:v>5.3</c:v>
                </c:pt>
                <c:pt idx="55">
                  <c:v>5.3</c:v>
                </c:pt>
                <c:pt idx="56">
                  <c:v>5.3</c:v>
                </c:pt>
                <c:pt idx="57">
                  <c:v>5.45</c:v>
                </c:pt>
                <c:pt idx="58">
                  <c:v>5.5</c:v>
                </c:pt>
                <c:pt idx="59">
                  <c:v>5.5</c:v>
                </c:pt>
                <c:pt idx="60">
                  <c:v>5.5</c:v>
                </c:pt>
                <c:pt idx="61">
                  <c:v>5.6</c:v>
                </c:pt>
                <c:pt idx="62">
                  <c:v>5.6</c:v>
                </c:pt>
                <c:pt idx="63">
                  <c:v>5.6</c:v>
                </c:pt>
                <c:pt idx="64">
                  <c:v>5.6</c:v>
                </c:pt>
                <c:pt idx="65">
                  <c:v>5.6</c:v>
                </c:pt>
                <c:pt idx="66">
                  <c:v>5.6</c:v>
                </c:pt>
                <c:pt idx="67">
                  <c:v>5.6</c:v>
                </c:pt>
                <c:pt idx="68">
                  <c:v>5.6</c:v>
                </c:pt>
                <c:pt idx="69">
                  <c:v>5.6</c:v>
                </c:pt>
                <c:pt idx="70">
                  <c:v>5.7</c:v>
                </c:pt>
                <c:pt idx="71">
                  <c:v>5.8</c:v>
                </c:pt>
                <c:pt idx="72">
                  <c:v>5.9</c:v>
                </c:pt>
                <c:pt idx="73">
                  <c:v>5.9</c:v>
                </c:pt>
                <c:pt idx="74">
                  <c:v>5.9</c:v>
                </c:pt>
                <c:pt idx="75">
                  <c:v>6</c:v>
                </c:pt>
                <c:pt idx="76">
                  <c:v>6</c:v>
                </c:pt>
                <c:pt idx="77">
                  <c:v>6</c:v>
                </c:pt>
                <c:pt idx="78">
                  <c:v>6</c:v>
                </c:pt>
                <c:pt idx="79">
                  <c:v>6.1</c:v>
                </c:pt>
                <c:pt idx="80">
                  <c:v>6.2</c:v>
                </c:pt>
                <c:pt idx="81">
                  <c:v>6.2</c:v>
                </c:pt>
                <c:pt idx="82">
                  <c:v>6.3</c:v>
                </c:pt>
                <c:pt idx="83">
                  <c:v>6.3</c:v>
                </c:pt>
                <c:pt idx="84">
                  <c:v>6.3</c:v>
                </c:pt>
                <c:pt idx="85">
                  <c:v>6.3</c:v>
                </c:pt>
                <c:pt idx="86">
                  <c:v>6.3</c:v>
                </c:pt>
                <c:pt idx="87">
                  <c:v>6.3</c:v>
                </c:pt>
                <c:pt idx="88">
                  <c:v>6.3</c:v>
                </c:pt>
                <c:pt idx="89">
                  <c:v>6.4</c:v>
                </c:pt>
                <c:pt idx="90">
                  <c:v>6.5</c:v>
                </c:pt>
                <c:pt idx="91">
                  <c:v>6.5</c:v>
                </c:pt>
                <c:pt idx="92">
                  <c:v>6.5</c:v>
                </c:pt>
                <c:pt idx="93">
                  <c:v>6.5</c:v>
                </c:pt>
                <c:pt idx="94">
                  <c:v>6.56</c:v>
                </c:pt>
                <c:pt idx="95">
                  <c:v>6.6</c:v>
                </c:pt>
                <c:pt idx="96">
                  <c:v>6.7</c:v>
                </c:pt>
                <c:pt idx="97">
                  <c:v>6.7</c:v>
                </c:pt>
                <c:pt idx="98">
                  <c:v>6.7</c:v>
                </c:pt>
                <c:pt idx="99">
                  <c:v>6.7</c:v>
                </c:pt>
                <c:pt idx="100">
                  <c:v>6.85</c:v>
                </c:pt>
                <c:pt idx="101">
                  <c:v>6.9</c:v>
                </c:pt>
                <c:pt idx="102">
                  <c:v>6.9</c:v>
                </c:pt>
                <c:pt idx="103">
                  <c:v>6.9</c:v>
                </c:pt>
                <c:pt idx="104">
                  <c:v>7</c:v>
                </c:pt>
                <c:pt idx="105">
                  <c:v>7</c:v>
                </c:pt>
                <c:pt idx="106">
                  <c:v>7.15</c:v>
                </c:pt>
                <c:pt idx="107">
                  <c:v>7.15</c:v>
                </c:pt>
                <c:pt idx="108">
                  <c:v>7.2</c:v>
                </c:pt>
                <c:pt idx="109">
                  <c:v>7.2</c:v>
                </c:pt>
                <c:pt idx="110">
                  <c:v>7.2</c:v>
                </c:pt>
                <c:pt idx="111">
                  <c:v>7.97</c:v>
                </c:pt>
                <c:pt idx="112">
                  <c:v>8</c:v>
                </c:pt>
                <c:pt idx="113">
                  <c:v>8</c:v>
                </c:pt>
                <c:pt idx="114">
                  <c:v>8.14</c:v>
                </c:pt>
                <c:pt idx="115">
                  <c:v>8.19</c:v>
                </c:pt>
                <c:pt idx="116">
                  <c:v>8.1999999999999993</c:v>
                </c:pt>
                <c:pt idx="117">
                  <c:v>8.1999999999999993</c:v>
                </c:pt>
                <c:pt idx="118">
                  <c:v>9.1999999999999993</c:v>
                </c:pt>
                <c:pt idx="119">
                  <c:v>9.27</c:v>
                </c:pt>
                <c:pt idx="120">
                  <c:v>9.6</c:v>
                </c:pt>
                <c:pt idx="121">
                  <c:v>9.9</c:v>
                </c:pt>
                <c:pt idx="122">
                  <c:v>10</c:v>
                </c:pt>
                <c:pt idx="123">
                  <c:v>10.050000000000001</c:v>
                </c:pt>
                <c:pt idx="124">
                  <c:v>10.11</c:v>
                </c:pt>
                <c:pt idx="125">
                  <c:v>10.49</c:v>
                </c:pt>
                <c:pt idx="126">
                  <c:v>10.49</c:v>
                </c:pt>
                <c:pt idx="127">
                  <c:v>10.5</c:v>
                </c:pt>
                <c:pt idx="128">
                  <c:v>10.56</c:v>
                </c:pt>
                <c:pt idx="129">
                  <c:v>10.66</c:v>
                </c:pt>
                <c:pt idx="130">
                  <c:v>10.78</c:v>
                </c:pt>
                <c:pt idx="131">
                  <c:v>11.08</c:v>
                </c:pt>
                <c:pt idx="132">
                  <c:v>11.21</c:v>
                </c:pt>
                <c:pt idx="133">
                  <c:v>11.82</c:v>
                </c:pt>
                <c:pt idx="134">
                  <c:v>11.89</c:v>
                </c:pt>
                <c:pt idx="135">
                  <c:v>11.89</c:v>
                </c:pt>
                <c:pt idx="136">
                  <c:v>12.5</c:v>
                </c:pt>
                <c:pt idx="137">
                  <c:v>12.66</c:v>
                </c:pt>
                <c:pt idx="138">
                  <c:v>12.68</c:v>
                </c:pt>
                <c:pt idx="139">
                  <c:v>13.35</c:v>
                </c:pt>
              </c:numCache>
            </c:numRef>
          </c:val>
          <c:smooth val="0"/>
          <c:extLst>
            <c:ext xmlns:c16="http://schemas.microsoft.com/office/drawing/2014/chart" uri="{C3380CC4-5D6E-409C-BE32-E72D297353CC}">
              <c16:uniqueId val="{00000000-CF51-49FB-98CC-872886557818}"/>
            </c:ext>
          </c:extLst>
        </c:ser>
        <c:ser>
          <c:idx val="1"/>
          <c:order val="1"/>
          <c:tx>
            <c:strRef>
              <c:f>問題２!$I$14</c:f>
              <c:strCache>
                <c:ptCount val="1"/>
                <c:pt idx="0">
                  <c:v>理論値</c:v>
                </c:pt>
              </c:strCache>
            </c:strRef>
          </c:tx>
          <c:spPr>
            <a:ln w="28575" cap="rnd">
              <a:solidFill>
                <a:schemeClr val="accent2"/>
              </a:solidFill>
              <a:round/>
            </a:ln>
            <a:effectLst/>
          </c:spPr>
          <c:marker>
            <c:symbol val="none"/>
          </c:marker>
          <c:cat>
            <c:numRef>
              <c:f>問題２!$A$15:$A$154</c:f>
              <c:numCache>
                <c:formatCode>0_ </c:formatCode>
                <c:ptCount val="14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numCache>
            </c:numRef>
          </c:cat>
          <c:val>
            <c:numRef>
              <c:f>問題２!$I$15:$I$154</c:f>
              <c:numCache>
                <c:formatCode>0.00_ </c:formatCode>
                <c:ptCount val="140"/>
                <c:pt idx="0">
                  <c:v>3.61819035882516</c:v>
                </c:pt>
                <c:pt idx="1">
                  <c:v>3.6502249793751176</c:v>
                </c:pt>
                <c:pt idx="2">
                  <c:v>3.5140093627614748</c:v>
                </c:pt>
                <c:pt idx="3">
                  <c:v>2.4827175123617979</c:v>
                </c:pt>
                <c:pt idx="4">
                  <c:v>2.8552395374456845</c:v>
                </c:pt>
                <c:pt idx="5">
                  <c:v>3.1962640848349175</c:v>
                </c:pt>
                <c:pt idx="6">
                  <c:v>3.4263754590352331</c:v>
                </c:pt>
                <c:pt idx="7">
                  <c:v>3.4899335805663352</c:v>
                </c:pt>
                <c:pt idx="8">
                  <c:v>3.4263754590352331</c:v>
                </c:pt>
                <c:pt idx="9">
                  <c:v>3.8904775373114004</c:v>
                </c:pt>
                <c:pt idx="10">
                  <c:v>4.1441944231461143</c:v>
                </c:pt>
                <c:pt idx="11">
                  <c:v>4.1441944231461143</c:v>
                </c:pt>
                <c:pt idx="12">
                  <c:v>3.7111270272197716</c:v>
                </c:pt>
                <c:pt idx="13">
                  <c:v>3.7505953576877955</c:v>
                </c:pt>
                <c:pt idx="14">
                  <c:v>4.057138725902675</c:v>
                </c:pt>
                <c:pt idx="15">
                  <c:v>3.8586162815770826</c:v>
                </c:pt>
                <c:pt idx="16">
                  <c:v>4.1590898756727164</c:v>
                </c:pt>
                <c:pt idx="17">
                  <c:v>3.5450330785028528</c:v>
                </c:pt>
                <c:pt idx="18">
                  <c:v>4.0998260888754601</c:v>
                </c:pt>
                <c:pt idx="19">
                  <c:v>4.404924692833081</c:v>
                </c:pt>
                <c:pt idx="20">
                  <c:v>4.1739337057897945</c:v>
                </c:pt>
                <c:pt idx="21">
                  <c:v>4.0190773942499538</c:v>
                </c:pt>
                <c:pt idx="22">
                  <c:v>4.0190773942499538</c:v>
                </c:pt>
                <c:pt idx="23">
                  <c:v>4.225761942839017</c:v>
                </c:pt>
                <c:pt idx="24">
                  <c:v>4.0840675072478811</c:v>
                </c:pt>
                <c:pt idx="25">
                  <c:v>3.9833621968825002</c:v>
                </c:pt>
                <c:pt idx="26">
                  <c:v>4.3820941199381078</c:v>
                </c:pt>
                <c:pt idx="27">
                  <c:v>4.4958879507891147</c:v>
                </c:pt>
                <c:pt idx="28">
                  <c:v>3.95529672178017</c:v>
                </c:pt>
                <c:pt idx="29">
                  <c:v>3.5510565277871011</c:v>
                </c:pt>
                <c:pt idx="30">
                  <c:v>3.7760795293951608</c:v>
                </c:pt>
                <c:pt idx="31">
                  <c:v>4.3672547613650208</c:v>
                </c:pt>
                <c:pt idx="32">
                  <c:v>4.6324186133920184</c:v>
                </c:pt>
                <c:pt idx="33">
                  <c:v>3.6308742308506168</c:v>
                </c:pt>
                <c:pt idx="34">
                  <c:v>4.5298140691420778</c:v>
                </c:pt>
                <c:pt idx="35">
                  <c:v>4.7584223298165869</c:v>
                </c:pt>
                <c:pt idx="36">
                  <c:v>4.573939309954083</c:v>
                </c:pt>
                <c:pt idx="37">
                  <c:v>4.3549434349338529</c:v>
                </c:pt>
                <c:pt idx="38">
                  <c:v>4.5281056639666062</c:v>
                </c:pt>
                <c:pt idx="39">
                  <c:v>4.0676067241354001</c:v>
                </c:pt>
                <c:pt idx="40">
                  <c:v>5.0508929410828367</c:v>
                </c:pt>
                <c:pt idx="41">
                  <c:v>4.1699301849861152</c:v>
                </c:pt>
                <c:pt idx="42">
                  <c:v>4.4515204398299471</c:v>
                </c:pt>
                <c:pt idx="43">
                  <c:v>4.9018403941162019</c:v>
                </c:pt>
                <c:pt idx="44">
                  <c:v>4.8069420788509163</c:v>
                </c:pt>
                <c:pt idx="45">
                  <c:v>4.9347276113371423</c:v>
                </c:pt>
                <c:pt idx="46">
                  <c:v>4.7190088572245736</c:v>
                </c:pt>
                <c:pt idx="47">
                  <c:v>5.4310168625980442</c:v>
                </c:pt>
                <c:pt idx="48">
                  <c:v>4.7021395814933786</c:v>
                </c:pt>
                <c:pt idx="49">
                  <c:v>5.8858418098375935</c:v>
                </c:pt>
                <c:pt idx="50">
                  <c:v>4.9309726071149793</c:v>
                </c:pt>
                <c:pt idx="51">
                  <c:v>5.1299907828419613</c:v>
                </c:pt>
                <c:pt idx="52">
                  <c:v>4.0937272342556392</c:v>
                </c:pt>
                <c:pt idx="53">
                  <c:v>6.0925263584266567</c:v>
                </c:pt>
                <c:pt idx="54">
                  <c:v>5.1102316963181664</c:v>
                </c:pt>
                <c:pt idx="55">
                  <c:v>4.9734892347656006</c:v>
                </c:pt>
                <c:pt idx="56">
                  <c:v>4.9734892347656006</c:v>
                </c:pt>
                <c:pt idx="57">
                  <c:v>4.8312188743587239</c:v>
                </c:pt>
                <c:pt idx="58">
                  <c:v>6.0787244426300155</c:v>
                </c:pt>
                <c:pt idx="59">
                  <c:v>5.5443946547154841</c:v>
                </c:pt>
                <c:pt idx="60">
                  <c:v>5.7979281870570203</c:v>
                </c:pt>
                <c:pt idx="61">
                  <c:v>4.7836886180553027</c:v>
                </c:pt>
                <c:pt idx="62">
                  <c:v>4.7836886180553027</c:v>
                </c:pt>
                <c:pt idx="63">
                  <c:v>4.7836886180553027</c:v>
                </c:pt>
                <c:pt idx="64">
                  <c:v>5.3752209425124251</c:v>
                </c:pt>
                <c:pt idx="65">
                  <c:v>5.1441100578325845</c:v>
                </c:pt>
                <c:pt idx="66">
                  <c:v>6.0431037760691479</c:v>
                </c:pt>
                <c:pt idx="67">
                  <c:v>5.8011346954014478</c:v>
                </c:pt>
                <c:pt idx="68">
                  <c:v>5.7083740185969036</c:v>
                </c:pt>
                <c:pt idx="69">
                  <c:v>6.562982913881223</c:v>
                </c:pt>
                <c:pt idx="70">
                  <c:v>5.5036587276577631</c:v>
                </c:pt>
                <c:pt idx="71">
                  <c:v>5.0830137162383364</c:v>
                </c:pt>
                <c:pt idx="72">
                  <c:v>5.3851773869978867</c:v>
                </c:pt>
                <c:pt idx="73">
                  <c:v>5.8524100878582397</c:v>
                </c:pt>
                <c:pt idx="74">
                  <c:v>5.8524100878582397</c:v>
                </c:pt>
                <c:pt idx="75">
                  <c:v>5.5203634588320059</c:v>
                </c:pt>
                <c:pt idx="76">
                  <c:v>5.8420441391751803</c:v>
                </c:pt>
                <c:pt idx="77">
                  <c:v>5.6223496796109256</c:v>
                </c:pt>
                <c:pt idx="78">
                  <c:v>6.4370779125895563</c:v>
                </c:pt>
                <c:pt idx="79">
                  <c:v>5.438171588792752</c:v>
                </c:pt>
                <c:pt idx="80">
                  <c:v>6.1846010688581909</c:v>
                </c:pt>
                <c:pt idx="81">
                  <c:v>6.4370779125895563</c:v>
                </c:pt>
                <c:pt idx="82">
                  <c:v>5.9954213111017092</c:v>
                </c:pt>
                <c:pt idx="83">
                  <c:v>5.8954594254077461</c:v>
                </c:pt>
                <c:pt idx="84">
                  <c:v>6.1750075840405012</c:v>
                </c:pt>
                <c:pt idx="85">
                  <c:v>6.3816921326295644</c:v>
                </c:pt>
                <c:pt idx="86">
                  <c:v>5.3463761826750211</c:v>
                </c:pt>
                <c:pt idx="87">
                  <c:v>7.3086796536056102</c:v>
                </c:pt>
                <c:pt idx="88">
                  <c:v>6.9780290154796107</c:v>
                </c:pt>
                <c:pt idx="89">
                  <c:v>7.1528733918877307</c:v>
                </c:pt>
                <c:pt idx="90">
                  <c:v>6.0405200241521584</c:v>
                </c:pt>
                <c:pt idx="91">
                  <c:v>6.0826643407221042</c:v>
                </c:pt>
                <c:pt idx="92">
                  <c:v>6.5669490434213875</c:v>
                </c:pt>
                <c:pt idx="93">
                  <c:v>5.9879011229933985</c:v>
                </c:pt>
                <c:pt idx="94">
                  <c:v>7.3577312215686863</c:v>
                </c:pt>
                <c:pt idx="95">
                  <c:v>6.9603489716282274</c:v>
                </c:pt>
                <c:pt idx="96">
                  <c:v>6.4797387639465036</c:v>
                </c:pt>
                <c:pt idx="97">
                  <c:v>6.4797387639465036</c:v>
                </c:pt>
                <c:pt idx="98">
                  <c:v>6.3508811574017301</c:v>
                </c:pt>
                <c:pt idx="99">
                  <c:v>8.7275416949461739</c:v>
                </c:pt>
                <c:pt idx="100">
                  <c:v>6.3479907792236947</c:v>
                </c:pt>
                <c:pt idx="101">
                  <c:v>7.2756336285202874</c:v>
                </c:pt>
                <c:pt idx="102">
                  <c:v>7.2756336285202874</c:v>
                </c:pt>
                <c:pt idx="103">
                  <c:v>6.6402086898281487</c:v>
                </c:pt>
                <c:pt idx="104">
                  <c:v>6.6022433759101657</c:v>
                </c:pt>
                <c:pt idx="105">
                  <c:v>7.0814668164458983</c:v>
                </c:pt>
                <c:pt idx="106">
                  <c:v>7.0313259273708022</c:v>
                </c:pt>
                <c:pt idx="107">
                  <c:v>7.0313259273708022</c:v>
                </c:pt>
                <c:pt idx="108">
                  <c:v>7.0156124730882921</c:v>
                </c:pt>
                <c:pt idx="109">
                  <c:v>7.0550618014130979</c:v>
                </c:pt>
                <c:pt idx="110">
                  <c:v>7.2398951265411364</c:v>
                </c:pt>
                <c:pt idx="111">
                  <c:v>9.6664510155108658</c:v>
                </c:pt>
                <c:pt idx="112">
                  <c:v>9.2931679086551195</c:v>
                </c:pt>
                <c:pt idx="113">
                  <c:v>9.2931679086551195</c:v>
                </c:pt>
                <c:pt idx="114">
                  <c:v>8.7568925756390144</c:v>
                </c:pt>
                <c:pt idx="115">
                  <c:v>8.1697162383094231</c:v>
                </c:pt>
                <c:pt idx="116">
                  <c:v>7.3733873501510434</c:v>
                </c:pt>
                <c:pt idx="117">
                  <c:v>7.3733873501510434</c:v>
                </c:pt>
                <c:pt idx="118">
                  <c:v>8.4581409371666254</c:v>
                </c:pt>
                <c:pt idx="119">
                  <c:v>9.7578111622125334</c:v>
                </c:pt>
                <c:pt idx="120">
                  <c:v>8.1343465295561508</c:v>
                </c:pt>
                <c:pt idx="121">
                  <c:v>9.6679260264670042</c:v>
                </c:pt>
                <c:pt idx="122">
                  <c:v>8.4668046934605918</c:v>
                </c:pt>
                <c:pt idx="123">
                  <c:v>10.2357039310318</c:v>
                </c:pt>
                <c:pt idx="124">
                  <c:v>10.577707789267407</c:v>
                </c:pt>
                <c:pt idx="125">
                  <c:v>9.5263645221685032</c:v>
                </c:pt>
                <c:pt idx="126">
                  <c:v>10.331738240070518</c:v>
                </c:pt>
                <c:pt idx="127">
                  <c:v>9.8300026001317278</c:v>
                </c:pt>
                <c:pt idx="128">
                  <c:v>11.241944424081733</c:v>
                </c:pt>
                <c:pt idx="129">
                  <c:v>11.515710923152735</c:v>
                </c:pt>
                <c:pt idx="130">
                  <c:v>10.998769739385791</c:v>
                </c:pt>
                <c:pt idx="131">
                  <c:v>11.931483680573189</c:v>
                </c:pt>
                <c:pt idx="132">
                  <c:v>10.937457612299458</c:v>
                </c:pt>
                <c:pt idx="133">
                  <c:v>10.675430663301675</c:v>
                </c:pt>
                <c:pt idx="134">
                  <c:v>12.194223732724716</c:v>
                </c:pt>
                <c:pt idx="135">
                  <c:v>12.073038496600242</c:v>
                </c:pt>
                <c:pt idx="136">
                  <c:v>9.5530596604182385</c:v>
                </c:pt>
                <c:pt idx="137">
                  <c:v>13.284017295873024</c:v>
                </c:pt>
                <c:pt idx="138">
                  <c:v>10.401758617363612</c:v>
                </c:pt>
                <c:pt idx="139">
                  <c:v>12.727912462052284</c:v>
                </c:pt>
              </c:numCache>
            </c:numRef>
          </c:val>
          <c:smooth val="0"/>
          <c:extLst>
            <c:ext xmlns:c16="http://schemas.microsoft.com/office/drawing/2014/chart" uri="{C3380CC4-5D6E-409C-BE32-E72D297353CC}">
              <c16:uniqueId val="{00000001-CF51-49FB-98CC-872886557818}"/>
            </c:ext>
          </c:extLst>
        </c:ser>
        <c:dLbls>
          <c:showLegendKey val="0"/>
          <c:showVal val="0"/>
          <c:showCatName val="0"/>
          <c:showSerName val="0"/>
          <c:showPercent val="0"/>
          <c:showBubbleSize val="0"/>
        </c:dLbls>
        <c:smooth val="0"/>
        <c:axId val="611488312"/>
        <c:axId val="611486672"/>
      </c:lineChart>
      <c:catAx>
        <c:axId val="611488312"/>
        <c:scaling>
          <c:orientation val="minMax"/>
        </c:scaling>
        <c:delete val="0"/>
        <c:axPos val="b"/>
        <c:numFmt formatCode="0_ "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1486672"/>
        <c:crosses val="autoZero"/>
        <c:auto val="1"/>
        <c:lblAlgn val="ctr"/>
        <c:lblOffset val="100"/>
        <c:noMultiLvlLbl val="0"/>
      </c:catAx>
      <c:valAx>
        <c:axId val="611486672"/>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1488312"/>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0</xdr:colOff>
      <xdr:row>34</xdr:row>
      <xdr:rowOff>0</xdr:rowOff>
    </xdr:from>
    <xdr:to>
      <xdr:col>20</xdr:col>
      <xdr:colOff>633600</xdr:colOff>
      <xdr:row>50</xdr:row>
      <xdr:rowOff>150000</xdr:rowOff>
    </xdr:to>
    <xdr:graphicFrame macro="">
      <xdr:nvGraphicFramePr>
        <xdr:cNvPr id="5" name="グラフ 4">
          <a:extLst>
            <a:ext uri="{FF2B5EF4-FFF2-40B4-BE49-F238E27FC236}">
              <a16:creationId xmlns:a16="http://schemas.microsoft.com/office/drawing/2014/main" id="{BCAC8341-AE7F-4519-93C8-529363D220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7205A-FFB0-4030-B4CC-078677715282}">
  <dimension ref="A1:K377"/>
  <sheetViews>
    <sheetView tabSelected="1" workbookViewId="0"/>
  </sheetViews>
  <sheetFormatPr defaultColWidth="8.875" defaultRowHeight="18.75" x14ac:dyDescent="0.4"/>
  <cols>
    <col min="1" max="1" width="15.625" customWidth="1"/>
    <col min="6" max="6" width="10.625" customWidth="1"/>
    <col min="7" max="7" width="13.625" customWidth="1"/>
    <col min="9" max="9" width="10.625" customWidth="1"/>
  </cols>
  <sheetData>
    <row r="1" spans="1:10" ht="24" x14ac:dyDescent="0.4">
      <c r="A1" s="1" t="s">
        <v>19</v>
      </c>
    </row>
    <row r="3" spans="1:10" x14ac:dyDescent="0.4">
      <c r="A3" s="2" t="s">
        <v>0</v>
      </c>
    </row>
    <row r="4" spans="1:10" x14ac:dyDescent="0.4">
      <c r="A4" s="3" t="s">
        <v>5</v>
      </c>
    </row>
    <row r="5" spans="1:10" x14ac:dyDescent="0.4">
      <c r="A5" s="3" t="s">
        <v>6</v>
      </c>
    </row>
    <row r="6" spans="1:10" x14ac:dyDescent="0.4">
      <c r="A6" s="3" t="s">
        <v>16</v>
      </c>
    </row>
    <row r="7" spans="1:10" x14ac:dyDescent="0.4">
      <c r="A7" s="3" t="s">
        <v>17</v>
      </c>
    </row>
    <row r="9" spans="1:10" x14ac:dyDescent="0.4">
      <c r="A9" s="12" t="s">
        <v>10</v>
      </c>
      <c r="B9" s="13">
        <v>176.49415219463884</v>
      </c>
      <c r="C9" s="3"/>
      <c r="D9" s="3"/>
    </row>
    <row r="10" spans="1:10" x14ac:dyDescent="0.4">
      <c r="A10" s="12" t="s">
        <v>11</v>
      </c>
      <c r="B10" s="13">
        <v>28.717183723549947</v>
      </c>
      <c r="C10" s="3"/>
      <c r="D10" s="3"/>
    </row>
    <row r="11" spans="1:10" x14ac:dyDescent="0.4">
      <c r="A11" s="12" t="s">
        <v>12</v>
      </c>
      <c r="B11" s="13">
        <v>188.12118024163561</v>
      </c>
      <c r="C11" s="3"/>
      <c r="D11" s="3"/>
    </row>
    <row r="12" spans="1:10" x14ac:dyDescent="0.4">
      <c r="A12" s="4" t="s">
        <v>1</v>
      </c>
      <c r="B12" s="4" t="s">
        <v>24</v>
      </c>
      <c r="C12" s="4" t="s">
        <v>3</v>
      </c>
      <c r="D12" s="4" t="s">
        <v>2</v>
      </c>
      <c r="E12" s="14" t="s">
        <v>13</v>
      </c>
      <c r="F12" s="14" t="s">
        <v>14</v>
      </c>
      <c r="G12" s="14" t="s">
        <v>15</v>
      </c>
      <c r="I12" s="3" t="s">
        <v>18</v>
      </c>
    </row>
    <row r="13" spans="1:10" x14ac:dyDescent="0.4">
      <c r="A13" s="5">
        <v>42371</v>
      </c>
      <c r="B13" s="6">
        <v>176</v>
      </c>
      <c r="C13" s="6">
        <v>0</v>
      </c>
      <c r="D13" s="6">
        <v>0</v>
      </c>
      <c r="E13" s="15">
        <f>$B$9+$B$10*C13+$B$11*D13</f>
        <v>176.49415219463884</v>
      </c>
      <c r="F13" s="15">
        <f>(B13-E13)^2</f>
        <v>0.24418639146638538</v>
      </c>
      <c r="G13" s="18">
        <f>SUM(F13:F377)</f>
        <v>888846.22215346165</v>
      </c>
      <c r="I13" s="12" t="s">
        <v>10</v>
      </c>
      <c r="J13" s="13">
        <v>176.49415219463884</v>
      </c>
    </row>
    <row r="14" spans="1:10" x14ac:dyDescent="0.4">
      <c r="A14" s="7">
        <v>42372</v>
      </c>
      <c r="B14" s="8">
        <v>324</v>
      </c>
      <c r="C14" s="8">
        <v>0</v>
      </c>
      <c r="D14" s="8">
        <v>1</v>
      </c>
      <c r="E14" s="16">
        <f t="shared" ref="E14:E77" si="0">$B$9+$B$10*C14+$B$11*D14</f>
        <v>364.61533243627446</v>
      </c>
      <c r="F14" s="16">
        <f t="shared" ref="F14:F77" si="1">(B14-E14)^2</f>
        <v>1649.6052289090881</v>
      </c>
      <c r="G14" s="3"/>
      <c r="I14" s="12" t="s">
        <v>11</v>
      </c>
      <c r="J14" s="13">
        <v>28.717183723549947</v>
      </c>
    </row>
    <row r="15" spans="1:10" x14ac:dyDescent="0.4">
      <c r="A15" s="7">
        <v>42373</v>
      </c>
      <c r="B15" s="8">
        <v>168</v>
      </c>
      <c r="C15" s="8">
        <v>0</v>
      </c>
      <c r="D15" s="8">
        <v>0</v>
      </c>
      <c r="E15" s="16">
        <f t="shared" si="0"/>
        <v>176.49415219463884</v>
      </c>
      <c r="F15" s="16">
        <f t="shared" si="1"/>
        <v>72.15062150568788</v>
      </c>
      <c r="G15" s="3"/>
      <c r="I15" s="12" t="s">
        <v>12</v>
      </c>
      <c r="J15" s="13">
        <v>188.12118024163561</v>
      </c>
    </row>
    <row r="16" spans="1:10" x14ac:dyDescent="0.4">
      <c r="A16" s="7">
        <v>42374</v>
      </c>
      <c r="B16" s="8">
        <v>251</v>
      </c>
      <c r="C16" s="8">
        <v>0</v>
      </c>
      <c r="D16" s="8">
        <v>0</v>
      </c>
      <c r="E16" s="16">
        <f t="shared" si="0"/>
        <v>176.49415219463884</v>
      </c>
      <c r="F16" s="16">
        <f t="shared" si="1"/>
        <v>5551.1213571956396</v>
      </c>
      <c r="G16" s="3"/>
    </row>
    <row r="17" spans="1:11" x14ac:dyDescent="0.4">
      <c r="A17" s="7">
        <v>42375</v>
      </c>
      <c r="B17" s="8">
        <v>219</v>
      </c>
      <c r="C17" s="8">
        <v>1</v>
      </c>
      <c r="D17" s="8">
        <v>0</v>
      </c>
      <c r="E17" s="16">
        <f t="shared" si="0"/>
        <v>205.21133591818878</v>
      </c>
      <c r="F17" s="16">
        <f t="shared" si="1"/>
        <v>190.12725716103085</v>
      </c>
      <c r="G17" s="3"/>
      <c r="I17" s="3" t="s">
        <v>7</v>
      </c>
    </row>
    <row r="18" spans="1:11" x14ac:dyDescent="0.4">
      <c r="A18" s="7">
        <v>42376</v>
      </c>
      <c r="B18" s="8">
        <v>210</v>
      </c>
      <c r="C18" s="8">
        <v>0</v>
      </c>
      <c r="D18" s="8">
        <v>0</v>
      </c>
      <c r="E18" s="16">
        <f t="shared" si="0"/>
        <v>176.49415219463884</v>
      </c>
      <c r="F18" s="16">
        <f t="shared" si="1"/>
        <v>1122.6418371560251</v>
      </c>
      <c r="G18" s="3"/>
    </row>
    <row r="19" spans="1:11" x14ac:dyDescent="0.4">
      <c r="A19" s="7">
        <v>42377</v>
      </c>
      <c r="B19" s="8">
        <v>222</v>
      </c>
      <c r="C19" s="8">
        <v>0</v>
      </c>
      <c r="D19" s="8">
        <v>0</v>
      </c>
      <c r="E19" s="16">
        <f t="shared" si="0"/>
        <v>176.49415219463884</v>
      </c>
      <c r="F19" s="16">
        <f t="shared" si="1"/>
        <v>2070.7821844846926</v>
      </c>
      <c r="G19" s="3"/>
      <c r="I19" s="19" t="s">
        <v>20</v>
      </c>
    </row>
    <row r="20" spans="1:11" x14ac:dyDescent="0.4">
      <c r="A20" s="7">
        <v>42378</v>
      </c>
      <c r="B20" s="8">
        <v>204</v>
      </c>
      <c r="C20" s="8">
        <v>0</v>
      </c>
      <c r="D20" s="8">
        <v>0</v>
      </c>
      <c r="E20" s="16">
        <f t="shared" si="0"/>
        <v>176.49415219463884</v>
      </c>
      <c r="F20" s="16">
        <f t="shared" si="1"/>
        <v>756.5716634916912</v>
      </c>
      <c r="G20" s="3"/>
      <c r="I20" s="19" t="s">
        <v>21</v>
      </c>
    </row>
    <row r="21" spans="1:11" x14ac:dyDescent="0.4">
      <c r="A21" s="7">
        <v>42379</v>
      </c>
      <c r="B21" s="8">
        <v>354</v>
      </c>
      <c r="C21" s="8">
        <v>0</v>
      </c>
      <c r="D21" s="8">
        <v>1</v>
      </c>
      <c r="E21" s="16">
        <f t="shared" si="0"/>
        <v>364.61533243627446</v>
      </c>
      <c r="F21" s="16">
        <f t="shared" si="1"/>
        <v>112.68528273262059</v>
      </c>
      <c r="G21" s="3"/>
    </row>
    <row r="22" spans="1:11" x14ac:dyDescent="0.4">
      <c r="A22" s="7">
        <v>42380</v>
      </c>
      <c r="B22" s="8">
        <v>212</v>
      </c>
      <c r="C22" s="8">
        <v>0</v>
      </c>
      <c r="D22" s="8">
        <v>0</v>
      </c>
      <c r="E22" s="16">
        <f t="shared" si="0"/>
        <v>176.49415219463884</v>
      </c>
      <c r="F22" s="16">
        <f t="shared" si="1"/>
        <v>1260.6652283774697</v>
      </c>
      <c r="G22" s="3"/>
      <c r="I22" s="3" t="s">
        <v>8</v>
      </c>
    </row>
    <row r="23" spans="1:11" x14ac:dyDescent="0.4">
      <c r="A23" s="7">
        <v>42381</v>
      </c>
      <c r="B23" s="8">
        <v>112</v>
      </c>
      <c r="C23" s="8">
        <v>0</v>
      </c>
      <c r="D23" s="8">
        <v>0</v>
      </c>
      <c r="E23" s="16">
        <f t="shared" si="0"/>
        <v>176.49415219463884</v>
      </c>
      <c r="F23" s="16">
        <f t="shared" si="1"/>
        <v>4159.4956673052384</v>
      </c>
      <c r="G23" s="3"/>
      <c r="I23" s="3" t="s">
        <v>22</v>
      </c>
    </row>
    <row r="24" spans="1:11" x14ac:dyDescent="0.4">
      <c r="A24" s="7">
        <v>42382</v>
      </c>
      <c r="B24" s="8">
        <v>230</v>
      </c>
      <c r="C24" s="8">
        <v>1</v>
      </c>
      <c r="D24" s="8">
        <v>0</v>
      </c>
      <c r="E24" s="16">
        <f t="shared" si="0"/>
        <v>205.21133591818878</v>
      </c>
      <c r="F24" s="16">
        <f t="shared" si="1"/>
        <v>614.47786696087769</v>
      </c>
      <c r="G24" s="3"/>
      <c r="I24" s="11">
        <f>G13/365</f>
        <v>2435.1951291875662</v>
      </c>
    </row>
    <row r="25" spans="1:11" x14ac:dyDescent="0.4">
      <c r="A25" s="7">
        <v>42383</v>
      </c>
      <c r="B25" s="8">
        <v>144</v>
      </c>
      <c r="C25" s="8">
        <v>0</v>
      </c>
      <c r="D25" s="8">
        <v>0</v>
      </c>
      <c r="E25" s="16">
        <f t="shared" si="0"/>
        <v>176.49415219463884</v>
      </c>
      <c r="F25" s="16">
        <f t="shared" si="1"/>
        <v>1055.8699268483524</v>
      </c>
      <c r="G25" s="3"/>
      <c r="I25" t="s">
        <v>23</v>
      </c>
    </row>
    <row r="26" spans="1:11" x14ac:dyDescent="0.4">
      <c r="A26" s="7">
        <v>42384</v>
      </c>
      <c r="B26" s="8">
        <v>172</v>
      </c>
      <c r="C26" s="8">
        <v>0</v>
      </c>
      <c r="D26" s="8">
        <v>0</v>
      </c>
      <c r="E26" s="16">
        <f t="shared" si="0"/>
        <v>176.49415219463884</v>
      </c>
      <c r="F26" s="16">
        <f t="shared" si="1"/>
        <v>20.197403948577133</v>
      </c>
      <c r="G26" s="3"/>
      <c r="I26" s="11">
        <f>_xlfn.VAR.P(B13:B377)</f>
        <v>6640.1658397447927</v>
      </c>
    </row>
    <row r="27" spans="1:11" x14ac:dyDescent="0.4">
      <c r="A27" s="7">
        <v>42385</v>
      </c>
      <c r="B27" s="8">
        <v>204</v>
      </c>
      <c r="C27" s="8">
        <v>0</v>
      </c>
      <c r="D27" s="8">
        <v>0</v>
      </c>
      <c r="E27" s="16">
        <f t="shared" si="0"/>
        <v>176.49415219463884</v>
      </c>
      <c r="F27" s="16">
        <f t="shared" si="1"/>
        <v>756.5716634916912</v>
      </c>
      <c r="G27" s="3"/>
      <c r="I27" t="s">
        <v>25</v>
      </c>
    </row>
    <row r="28" spans="1:11" x14ac:dyDescent="0.4">
      <c r="A28" s="7">
        <v>42386</v>
      </c>
      <c r="B28" s="8">
        <v>457</v>
      </c>
      <c r="C28" s="8">
        <v>0</v>
      </c>
      <c r="D28" s="8">
        <v>1</v>
      </c>
      <c r="E28" s="16">
        <f t="shared" si="0"/>
        <v>364.61533243627446</v>
      </c>
      <c r="F28" s="16">
        <f t="shared" si="1"/>
        <v>8534.9268008600829</v>
      </c>
      <c r="G28" s="3"/>
      <c r="I28" s="21">
        <f>1-I24/I26</f>
        <v>0.63326290518051875</v>
      </c>
    </row>
    <row r="29" spans="1:11" x14ac:dyDescent="0.4">
      <c r="A29" s="7">
        <v>42387</v>
      </c>
      <c r="B29" s="8">
        <v>185</v>
      </c>
      <c r="C29" s="8">
        <v>0</v>
      </c>
      <c r="D29" s="8">
        <v>0</v>
      </c>
      <c r="E29" s="16">
        <f t="shared" si="0"/>
        <v>176.49415219463884</v>
      </c>
      <c r="F29" s="16">
        <f t="shared" si="1"/>
        <v>72.349446887967204</v>
      </c>
    </row>
    <row r="30" spans="1:11" x14ac:dyDescent="0.4">
      <c r="A30" s="7">
        <v>42388</v>
      </c>
      <c r="B30" s="8">
        <v>192</v>
      </c>
      <c r="C30" s="8">
        <v>0</v>
      </c>
      <c r="D30" s="8">
        <v>0</v>
      </c>
      <c r="E30" s="16">
        <f t="shared" si="0"/>
        <v>176.49415219463884</v>
      </c>
      <c r="F30" s="16">
        <f t="shared" si="1"/>
        <v>240.43131616302338</v>
      </c>
      <c r="I30" s="3" t="s">
        <v>9</v>
      </c>
    </row>
    <row r="31" spans="1:11" x14ac:dyDescent="0.4">
      <c r="A31" s="7">
        <v>42389</v>
      </c>
      <c r="B31" s="8">
        <v>214</v>
      </c>
      <c r="C31" s="8">
        <v>1</v>
      </c>
      <c r="D31" s="8">
        <v>0</v>
      </c>
      <c r="E31" s="16">
        <f t="shared" si="0"/>
        <v>205.21133591818878</v>
      </c>
      <c r="F31" s="16">
        <f t="shared" si="1"/>
        <v>77.240616342918656</v>
      </c>
    </row>
    <row r="32" spans="1:11" x14ac:dyDescent="0.4">
      <c r="A32" s="7">
        <v>42390</v>
      </c>
      <c r="B32" s="8">
        <v>151</v>
      </c>
      <c r="C32" s="8">
        <v>0</v>
      </c>
      <c r="D32" s="8">
        <v>0</v>
      </c>
      <c r="E32" s="16">
        <f t="shared" si="0"/>
        <v>176.49415219463884</v>
      </c>
      <c r="F32" s="16">
        <f t="shared" si="1"/>
        <v>649.9517961234086</v>
      </c>
      <c r="I32" s="3" t="s">
        <v>4</v>
      </c>
      <c r="J32" s="4" t="s">
        <v>3</v>
      </c>
      <c r="K32" s="4" t="s">
        <v>2</v>
      </c>
    </row>
    <row r="33" spans="1:11" x14ac:dyDescent="0.4">
      <c r="A33" s="7">
        <v>42391</v>
      </c>
      <c r="B33" s="8">
        <v>135</v>
      </c>
      <c r="C33" s="8">
        <v>0</v>
      </c>
      <c r="D33" s="8">
        <v>0</v>
      </c>
      <c r="E33" s="16">
        <f t="shared" si="0"/>
        <v>176.49415219463884</v>
      </c>
      <c r="F33" s="16">
        <f t="shared" si="1"/>
        <v>1721.7646663518515</v>
      </c>
      <c r="I33" s="4" t="s">
        <v>24</v>
      </c>
      <c r="J33" s="20">
        <v>-1.087807270794793E-2</v>
      </c>
      <c r="K33" s="20">
        <v>0.78645326936646953</v>
      </c>
    </row>
    <row r="34" spans="1:11" x14ac:dyDescent="0.4">
      <c r="A34" s="7">
        <v>42392</v>
      </c>
      <c r="B34" s="8">
        <v>117</v>
      </c>
      <c r="C34" s="8">
        <v>0</v>
      </c>
      <c r="D34" s="8">
        <v>0</v>
      </c>
      <c r="E34" s="16">
        <f t="shared" si="0"/>
        <v>176.49415219463884</v>
      </c>
      <c r="F34" s="16">
        <f t="shared" si="1"/>
        <v>3539.5541453588498</v>
      </c>
      <c r="I34" s="4" t="s">
        <v>26</v>
      </c>
      <c r="J34" s="12"/>
      <c r="K34" s="20">
        <v>-0.16613418530351493</v>
      </c>
    </row>
    <row r="35" spans="1:11" x14ac:dyDescent="0.4">
      <c r="A35" s="7">
        <v>42393</v>
      </c>
      <c r="B35" s="8">
        <v>404</v>
      </c>
      <c r="C35" s="8">
        <v>0</v>
      </c>
      <c r="D35" s="8">
        <v>1</v>
      </c>
      <c r="E35" s="16">
        <f t="shared" si="0"/>
        <v>364.61533243627446</v>
      </c>
      <c r="F35" s="16">
        <f t="shared" si="1"/>
        <v>1551.1520391051749</v>
      </c>
      <c r="I35" s="19" t="s">
        <v>28</v>
      </c>
    </row>
    <row r="36" spans="1:11" x14ac:dyDescent="0.4">
      <c r="A36" s="7">
        <v>42394</v>
      </c>
      <c r="B36" s="8">
        <v>136</v>
      </c>
      <c r="C36" s="8">
        <v>0</v>
      </c>
      <c r="D36" s="8">
        <v>0</v>
      </c>
      <c r="E36" s="16">
        <f t="shared" si="0"/>
        <v>176.49415219463884</v>
      </c>
      <c r="F36" s="16">
        <f t="shared" si="1"/>
        <v>1639.7763619625739</v>
      </c>
    </row>
    <row r="37" spans="1:11" x14ac:dyDescent="0.4">
      <c r="A37" s="7">
        <v>42395</v>
      </c>
      <c r="B37" s="8">
        <v>232</v>
      </c>
      <c r="C37" s="8">
        <v>0</v>
      </c>
      <c r="D37" s="8">
        <v>0</v>
      </c>
      <c r="E37" s="16">
        <f t="shared" si="0"/>
        <v>176.49415219463884</v>
      </c>
      <c r="F37" s="16">
        <f t="shared" si="1"/>
        <v>3080.899140591916</v>
      </c>
      <c r="I37" t="s">
        <v>27</v>
      </c>
    </row>
    <row r="38" spans="1:11" x14ac:dyDescent="0.4">
      <c r="A38" s="7">
        <v>42396</v>
      </c>
      <c r="B38" s="8">
        <v>174</v>
      </c>
      <c r="C38" s="8">
        <v>1</v>
      </c>
      <c r="D38" s="8">
        <v>0</v>
      </c>
      <c r="E38" s="16">
        <f t="shared" si="0"/>
        <v>205.21133591818878</v>
      </c>
      <c r="F38" s="16">
        <f t="shared" si="1"/>
        <v>974.14748979802107</v>
      </c>
      <c r="I38" s="21">
        <f>(J33-K33*K34)/SQRT((1-K33^2)*(1-K34^2))</f>
        <v>0.19665951105097584</v>
      </c>
    </row>
    <row r="39" spans="1:11" x14ac:dyDescent="0.4">
      <c r="A39" s="7">
        <v>42397</v>
      </c>
      <c r="B39" s="8">
        <v>73</v>
      </c>
      <c r="C39" s="8">
        <v>0</v>
      </c>
      <c r="D39" s="8">
        <v>0</v>
      </c>
      <c r="E39" s="16">
        <f t="shared" si="0"/>
        <v>176.49415219463884</v>
      </c>
      <c r="F39" s="16">
        <f t="shared" si="1"/>
        <v>10711.039538487068</v>
      </c>
      <c r="I39" s="19" t="s">
        <v>30</v>
      </c>
    </row>
    <row r="40" spans="1:11" x14ac:dyDescent="0.4">
      <c r="A40" s="7">
        <v>42398</v>
      </c>
      <c r="B40" s="8">
        <v>132</v>
      </c>
      <c r="C40" s="8">
        <v>0</v>
      </c>
      <c r="D40" s="8">
        <v>0</v>
      </c>
      <c r="E40" s="16">
        <f t="shared" si="0"/>
        <v>176.49415219463884</v>
      </c>
      <c r="F40" s="16">
        <f t="shared" si="1"/>
        <v>1979.7295795196846</v>
      </c>
      <c r="I40" t="s">
        <v>29</v>
      </c>
    </row>
    <row r="41" spans="1:11" x14ac:dyDescent="0.4">
      <c r="A41" s="7">
        <v>42399</v>
      </c>
      <c r="B41" s="8">
        <v>147</v>
      </c>
      <c r="C41" s="8">
        <v>0</v>
      </c>
      <c r="D41" s="8">
        <v>0</v>
      </c>
      <c r="E41" s="16">
        <f t="shared" si="0"/>
        <v>176.49415219463884</v>
      </c>
      <c r="F41" s="16">
        <f t="shared" si="1"/>
        <v>869.90501368051935</v>
      </c>
    </row>
    <row r="42" spans="1:11" x14ac:dyDescent="0.4">
      <c r="A42" s="7">
        <v>42400</v>
      </c>
      <c r="B42" s="8">
        <v>353</v>
      </c>
      <c r="C42" s="8">
        <v>0</v>
      </c>
      <c r="D42" s="8">
        <v>1</v>
      </c>
      <c r="E42" s="16">
        <f t="shared" si="0"/>
        <v>364.61533243627446</v>
      </c>
      <c r="F42" s="16">
        <f t="shared" si="1"/>
        <v>134.91594760516952</v>
      </c>
    </row>
    <row r="43" spans="1:11" x14ac:dyDescent="0.4">
      <c r="A43" s="7">
        <v>42401</v>
      </c>
      <c r="B43" s="8">
        <v>211</v>
      </c>
      <c r="C43" s="8">
        <v>0</v>
      </c>
      <c r="D43" s="8">
        <v>0</v>
      </c>
      <c r="E43" s="16">
        <f t="shared" si="0"/>
        <v>176.49415219463884</v>
      </c>
      <c r="F43" s="16">
        <f t="shared" si="1"/>
        <v>1190.6535327667473</v>
      </c>
    </row>
    <row r="44" spans="1:11" x14ac:dyDescent="0.4">
      <c r="A44" s="7">
        <v>42402</v>
      </c>
      <c r="B44" s="8">
        <v>195</v>
      </c>
      <c r="C44" s="8">
        <v>0</v>
      </c>
      <c r="D44" s="8">
        <v>0</v>
      </c>
      <c r="E44" s="16">
        <f t="shared" si="0"/>
        <v>176.49415219463884</v>
      </c>
      <c r="F44" s="16">
        <f t="shared" si="1"/>
        <v>342.46640299519032</v>
      </c>
    </row>
    <row r="45" spans="1:11" x14ac:dyDescent="0.4">
      <c r="A45" s="7">
        <v>42403</v>
      </c>
      <c r="B45" s="8">
        <v>234</v>
      </c>
      <c r="C45" s="8">
        <v>1</v>
      </c>
      <c r="D45" s="8">
        <v>0</v>
      </c>
      <c r="E45" s="16">
        <f t="shared" si="0"/>
        <v>205.21133591818878</v>
      </c>
      <c r="F45" s="16">
        <f t="shared" si="1"/>
        <v>828.78717961536745</v>
      </c>
    </row>
    <row r="46" spans="1:11" x14ac:dyDescent="0.4">
      <c r="A46" s="7">
        <v>42404</v>
      </c>
      <c r="B46" s="8">
        <v>266</v>
      </c>
      <c r="C46" s="8">
        <v>0</v>
      </c>
      <c r="D46" s="8">
        <v>0</v>
      </c>
      <c r="E46" s="16">
        <f t="shared" si="0"/>
        <v>176.49415219463884</v>
      </c>
      <c r="F46" s="16">
        <f t="shared" si="1"/>
        <v>8011.2967913564744</v>
      </c>
    </row>
    <row r="47" spans="1:11" x14ac:dyDescent="0.4">
      <c r="A47" s="7">
        <v>42405</v>
      </c>
      <c r="B47" s="8">
        <v>189</v>
      </c>
      <c r="C47" s="8">
        <v>0</v>
      </c>
      <c r="D47" s="8">
        <v>0</v>
      </c>
      <c r="E47" s="16">
        <f t="shared" si="0"/>
        <v>176.49415219463884</v>
      </c>
      <c r="F47" s="16">
        <f t="shared" si="1"/>
        <v>156.39622933085644</v>
      </c>
    </row>
    <row r="48" spans="1:11" x14ac:dyDescent="0.4">
      <c r="A48" s="7">
        <v>42406</v>
      </c>
      <c r="B48" s="8">
        <v>220</v>
      </c>
      <c r="C48" s="8">
        <v>0</v>
      </c>
      <c r="D48" s="8">
        <v>0</v>
      </c>
      <c r="E48" s="16">
        <f t="shared" si="0"/>
        <v>176.49415219463884</v>
      </c>
      <c r="F48" s="16">
        <f t="shared" si="1"/>
        <v>1892.7587932632482</v>
      </c>
    </row>
    <row r="49" spans="1:6" x14ac:dyDescent="0.4">
      <c r="A49" s="7">
        <v>42407</v>
      </c>
      <c r="B49" s="8">
        <v>325</v>
      </c>
      <c r="C49" s="8">
        <v>0</v>
      </c>
      <c r="D49" s="8">
        <v>1</v>
      </c>
      <c r="E49" s="16">
        <f t="shared" si="0"/>
        <v>364.61533243627446</v>
      </c>
      <c r="F49" s="16">
        <f t="shared" si="1"/>
        <v>1569.3745640365391</v>
      </c>
    </row>
    <row r="50" spans="1:6" x14ac:dyDescent="0.4">
      <c r="A50" s="7">
        <v>42408</v>
      </c>
      <c r="B50" s="8">
        <v>154</v>
      </c>
      <c r="C50" s="8">
        <v>0</v>
      </c>
      <c r="D50" s="8">
        <v>0</v>
      </c>
      <c r="E50" s="16">
        <f t="shared" si="0"/>
        <v>176.49415219463884</v>
      </c>
      <c r="F50" s="16">
        <f t="shared" si="1"/>
        <v>505.98688295557548</v>
      </c>
    </row>
    <row r="51" spans="1:6" x14ac:dyDescent="0.4">
      <c r="A51" s="7">
        <v>42409</v>
      </c>
      <c r="B51" s="8">
        <v>149</v>
      </c>
      <c r="C51" s="8">
        <v>0</v>
      </c>
      <c r="D51" s="8">
        <v>0</v>
      </c>
      <c r="E51" s="16">
        <f t="shared" si="0"/>
        <v>176.49415219463884</v>
      </c>
      <c r="F51" s="16">
        <f t="shared" si="1"/>
        <v>755.92840490196397</v>
      </c>
    </row>
    <row r="52" spans="1:6" x14ac:dyDescent="0.4">
      <c r="A52" s="7">
        <v>42410</v>
      </c>
      <c r="B52" s="8">
        <v>212</v>
      </c>
      <c r="C52" s="8">
        <v>1</v>
      </c>
      <c r="D52" s="8">
        <v>0</v>
      </c>
      <c r="E52" s="16">
        <f t="shared" si="0"/>
        <v>205.21133591818878</v>
      </c>
      <c r="F52" s="16">
        <f t="shared" si="1"/>
        <v>46.08596001567377</v>
      </c>
    </row>
    <row r="53" spans="1:6" x14ac:dyDescent="0.4">
      <c r="A53" s="7">
        <v>42411</v>
      </c>
      <c r="B53" s="8">
        <v>151</v>
      </c>
      <c r="C53" s="8">
        <v>0</v>
      </c>
      <c r="D53" s="8">
        <v>0</v>
      </c>
      <c r="E53" s="16">
        <f t="shared" si="0"/>
        <v>176.49415219463884</v>
      </c>
      <c r="F53" s="16">
        <f t="shared" si="1"/>
        <v>649.9517961234086</v>
      </c>
    </row>
    <row r="54" spans="1:6" x14ac:dyDescent="0.4">
      <c r="A54" s="7">
        <v>42412</v>
      </c>
      <c r="B54" s="8">
        <v>246</v>
      </c>
      <c r="C54" s="8">
        <v>0</v>
      </c>
      <c r="D54" s="8">
        <v>0</v>
      </c>
      <c r="E54" s="16">
        <f t="shared" si="0"/>
        <v>176.49415219463884</v>
      </c>
      <c r="F54" s="16">
        <f t="shared" si="1"/>
        <v>4831.0628791420286</v>
      </c>
    </row>
    <row r="55" spans="1:6" x14ac:dyDescent="0.4">
      <c r="A55" s="7">
        <v>42413</v>
      </c>
      <c r="B55" s="8">
        <v>100</v>
      </c>
      <c r="C55" s="8">
        <v>0</v>
      </c>
      <c r="D55" s="8">
        <v>0</v>
      </c>
      <c r="E55" s="16">
        <f t="shared" si="0"/>
        <v>176.49415219463884</v>
      </c>
      <c r="F55" s="16">
        <f t="shared" si="1"/>
        <v>5851.3553199765702</v>
      </c>
    </row>
    <row r="56" spans="1:6" x14ac:dyDescent="0.4">
      <c r="A56" s="7">
        <v>42414</v>
      </c>
      <c r="B56" s="8">
        <v>468</v>
      </c>
      <c r="C56" s="8">
        <v>0</v>
      </c>
      <c r="D56" s="8">
        <v>1</v>
      </c>
      <c r="E56" s="16">
        <f t="shared" si="0"/>
        <v>364.61533243627446</v>
      </c>
      <c r="F56" s="16">
        <f t="shared" si="1"/>
        <v>10688.389487262044</v>
      </c>
    </row>
    <row r="57" spans="1:6" x14ac:dyDescent="0.4">
      <c r="A57" s="7">
        <v>42415</v>
      </c>
      <c r="B57" s="8">
        <v>175</v>
      </c>
      <c r="C57" s="8">
        <v>0</v>
      </c>
      <c r="D57" s="8">
        <v>0</v>
      </c>
      <c r="E57" s="16">
        <f t="shared" si="0"/>
        <v>176.49415219463884</v>
      </c>
      <c r="F57" s="16">
        <f t="shared" si="1"/>
        <v>2.2324907807440724</v>
      </c>
    </row>
    <row r="58" spans="1:6" x14ac:dyDescent="0.4">
      <c r="A58" s="7">
        <v>42416</v>
      </c>
      <c r="B58" s="8">
        <v>94</v>
      </c>
      <c r="C58" s="8">
        <v>0</v>
      </c>
      <c r="D58" s="8">
        <v>0</v>
      </c>
      <c r="E58" s="16">
        <f t="shared" si="0"/>
        <v>176.49415219463884</v>
      </c>
      <c r="F58" s="16">
        <f t="shared" si="1"/>
        <v>6805.285146312237</v>
      </c>
    </row>
    <row r="59" spans="1:6" x14ac:dyDescent="0.4">
      <c r="A59" s="7">
        <v>42417</v>
      </c>
      <c r="B59" s="8">
        <v>248</v>
      </c>
      <c r="C59" s="8">
        <v>1</v>
      </c>
      <c r="D59" s="8">
        <v>0</v>
      </c>
      <c r="E59" s="16">
        <f t="shared" si="0"/>
        <v>205.21133591818878</v>
      </c>
      <c r="F59" s="16">
        <f t="shared" si="1"/>
        <v>1830.8697739060815</v>
      </c>
    </row>
    <row r="60" spans="1:6" x14ac:dyDescent="0.4">
      <c r="A60" s="7">
        <v>42418</v>
      </c>
      <c r="B60" s="8">
        <v>129</v>
      </c>
      <c r="C60" s="8">
        <v>0</v>
      </c>
      <c r="D60" s="8">
        <v>0</v>
      </c>
      <c r="E60" s="16">
        <f t="shared" si="0"/>
        <v>176.49415219463884</v>
      </c>
      <c r="F60" s="16">
        <f t="shared" si="1"/>
        <v>2255.6944926875176</v>
      </c>
    </row>
    <row r="61" spans="1:6" x14ac:dyDescent="0.4">
      <c r="A61" s="7">
        <v>42419</v>
      </c>
      <c r="B61" s="8">
        <v>261</v>
      </c>
      <c r="C61" s="8">
        <v>0</v>
      </c>
      <c r="D61" s="8">
        <v>0</v>
      </c>
      <c r="E61" s="16">
        <f t="shared" si="0"/>
        <v>176.49415219463884</v>
      </c>
      <c r="F61" s="16">
        <f t="shared" si="1"/>
        <v>7141.2383133028634</v>
      </c>
    </row>
    <row r="62" spans="1:6" x14ac:dyDescent="0.4">
      <c r="A62" s="7">
        <v>42420</v>
      </c>
      <c r="B62" s="8">
        <v>179</v>
      </c>
      <c r="C62" s="8">
        <v>0</v>
      </c>
      <c r="D62" s="8">
        <v>0</v>
      </c>
      <c r="E62" s="16">
        <f t="shared" si="0"/>
        <v>176.49415219463884</v>
      </c>
      <c r="F62" s="16">
        <f t="shared" si="1"/>
        <v>6.2792732236333251</v>
      </c>
    </row>
    <row r="63" spans="1:6" x14ac:dyDescent="0.4">
      <c r="A63" s="7">
        <v>42421</v>
      </c>
      <c r="B63" s="8">
        <v>313</v>
      </c>
      <c r="C63" s="8">
        <v>0</v>
      </c>
      <c r="D63" s="8">
        <v>1</v>
      </c>
      <c r="E63" s="16">
        <f t="shared" si="0"/>
        <v>364.61533243627446</v>
      </c>
      <c r="F63" s="16">
        <f t="shared" si="1"/>
        <v>2664.1425425071261</v>
      </c>
    </row>
    <row r="64" spans="1:6" x14ac:dyDescent="0.4">
      <c r="A64" s="7">
        <v>42422</v>
      </c>
      <c r="B64" s="8">
        <v>146</v>
      </c>
      <c r="C64" s="8">
        <v>0</v>
      </c>
      <c r="D64" s="8">
        <v>0</v>
      </c>
      <c r="E64" s="16">
        <f t="shared" si="0"/>
        <v>176.49415219463884</v>
      </c>
      <c r="F64" s="16">
        <f t="shared" si="1"/>
        <v>929.89331806979703</v>
      </c>
    </row>
    <row r="65" spans="1:6" x14ac:dyDescent="0.4">
      <c r="A65" s="7">
        <v>42423</v>
      </c>
      <c r="B65" s="8">
        <v>178</v>
      </c>
      <c r="C65" s="8">
        <v>0</v>
      </c>
      <c r="D65" s="8">
        <v>0</v>
      </c>
      <c r="E65" s="16">
        <f t="shared" si="0"/>
        <v>176.49415219463884</v>
      </c>
      <c r="F65" s="16">
        <f t="shared" si="1"/>
        <v>2.2675776129110119</v>
      </c>
    </row>
    <row r="66" spans="1:6" x14ac:dyDescent="0.4">
      <c r="A66" s="7">
        <v>42424</v>
      </c>
      <c r="B66" s="8">
        <v>248</v>
      </c>
      <c r="C66" s="8">
        <v>1</v>
      </c>
      <c r="D66" s="8">
        <v>0</v>
      </c>
      <c r="E66" s="16">
        <f t="shared" si="0"/>
        <v>205.21133591818878</v>
      </c>
      <c r="F66" s="16">
        <f t="shared" si="1"/>
        <v>1830.8697739060815</v>
      </c>
    </row>
    <row r="67" spans="1:6" x14ac:dyDescent="0.4">
      <c r="A67" s="7">
        <v>42425</v>
      </c>
      <c r="B67" s="8">
        <v>217</v>
      </c>
      <c r="C67" s="8">
        <v>0</v>
      </c>
      <c r="D67" s="8">
        <v>0</v>
      </c>
      <c r="E67" s="16">
        <f t="shared" si="0"/>
        <v>176.49415219463884</v>
      </c>
      <c r="F67" s="16">
        <f t="shared" si="1"/>
        <v>1640.7237064310812</v>
      </c>
    </row>
    <row r="68" spans="1:6" x14ac:dyDescent="0.4">
      <c r="A68" s="7">
        <v>42426</v>
      </c>
      <c r="B68" s="8">
        <v>148</v>
      </c>
      <c r="C68" s="8">
        <v>0</v>
      </c>
      <c r="D68" s="8">
        <v>0</v>
      </c>
      <c r="E68" s="16">
        <f t="shared" si="0"/>
        <v>176.49415219463884</v>
      </c>
      <c r="F68" s="16">
        <f t="shared" si="1"/>
        <v>811.91670929124166</v>
      </c>
    </row>
    <row r="69" spans="1:6" x14ac:dyDescent="0.4">
      <c r="A69" s="7">
        <v>42427</v>
      </c>
      <c r="B69" s="8">
        <v>195</v>
      </c>
      <c r="C69" s="8">
        <v>0</v>
      </c>
      <c r="D69" s="8">
        <v>0</v>
      </c>
      <c r="E69" s="16">
        <f t="shared" si="0"/>
        <v>176.49415219463884</v>
      </c>
      <c r="F69" s="16">
        <f t="shared" si="1"/>
        <v>342.46640299519032</v>
      </c>
    </row>
    <row r="70" spans="1:6" x14ac:dyDescent="0.4">
      <c r="A70" s="7">
        <v>42428</v>
      </c>
      <c r="B70" s="8">
        <v>370</v>
      </c>
      <c r="C70" s="8">
        <v>0</v>
      </c>
      <c r="D70" s="8">
        <v>1</v>
      </c>
      <c r="E70" s="16">
        <f t="shared" si="0"/>
        <v>364.61533243627446</v>
      </c>
      <c r="F70" s="16">
        <f t="shared" si="1"/>
        <v>28.994644771837976</v>
      </c>
    </row>
    <row r="71" spans="1:6" x14ac:dyDescent="0.4">
      <c r="A71" s="7">
        <v>42429</v>
      </c>
      <c r="B71" s="8">
        <v>116</v>
      </c>
      <c r="C71" s="8">
        <v>0</v>
      </c>
      <c r="D71" s="8">
        <v>0</v>
      </c>
      <c r="E71" s="16">
        <f t="shared" si="0"/>
        <v>176.49415219463884</v>
      </c>
      <c r="F71" s="16">
        <f t="shared" si="1"/>
        <v>3659.5424497481276</v>
      </c>
    </row>
    <row r="72" spans="1:6" x14ac:dyDescent="0.4">
      <c r="A72" s="7">
        <v>42430</v>
      </c>
      <c r="B72" s="8">
        <v>231</v>
      </c>
      <c r="C72" s="8">
        <v>0</v>
      </c>
      <c r="D72" s="8">
        <v>0</v>
      </c>
      <c r="E72" s="16">
        <f t="shared" si="0"/>
        <v>176.49415219463884</v>
      </c>
      <c r="F72" s="16">
        <f t="shared" si="1"/>
        <v>2970.8874449811938</v>
      </c>
    </row>
    <row r="73" spans="1:6" x14ac:dyDescent="0.4">
      <c r="A73" s="7">
        <v>42431</v>
      </c>
      <c r="B73" s="8">
        <v>228</v>
      </c>
      <c r="C73" s="8">
        <v>1</v>
      </c>
      <c r="D73" s="8">
        <v>0</v>
      </c>
      <c r="E73" s="16">
        <f t="shared" si="0"/>
        <v>205.21133591818878</v>
      </c>
      <c r="F73" s="16">
        <f t="shared" si="1"/>
        <v>519.32321063363281</v>
      </c>
    </row>
    <row r="74" spans="1:6" x14ac:dyDescent="0.4">
      <c r="A74" s="7">
        <v>42432</v>
      </c>
      <c r="B74" s="8">
        <v>182</v>
      </c>
      <c r="C74" s="8">
        <v>0</v>
      </c>
      <c r="D74" s="8">
        <v>0</v>
      </c>
      <c r="E74" s="16">
        <f t="shared" si="0"/>
        <v>176.49415219463884</v>
      </c>
      <c r="F74" s="16">
        <f t="shared" si="1"/>
        <v>30.314360055800265</v>
      </c>
    </row>
    <row r="75" spans="1:6" x14ac:dyDescent="0.4">
      <c r="A75" s="7">
        <v>42433</v>
      </c>
      <c r="B75" s="8">
        <v>170</v>
      </c>
      <c r="C75" s="8">
        <v>0</v>
      </c>
      <c r="D75" s="8">
        <v>0</v>
      </c>
      <c r="E75" s="16">
        <f t="shared" si="0"/>
        <v>176.49415219463884</v>
      </c>
      <c r="F75" s="16">
        <f t="shared" si="1"/>
        <v>42.174012727132506</v>
      </c>
    </row>
    <row r="76" spans="1:6" x14ac:dyDescent="0.4">
      <c r="A76" s="7">
        <v>42434</v>
      </c>
      <c r="B76" s="8">
        <v>116</v>
      </c>
      <c r="C76" s="8">
        <v>0</v>
      </c>
      <c r="D76" s="8">
        <v>0</v>
      </c>
      <c r="E76" s="16">
        <f t="shared" si="0"/>
        <v>176.49415219463884</v>
      </c>
      <c r="F76" s="16">
        <f t="shared" si="1"/>
        <v>3659.5424497481276</v>
      </c>
    </row>
    <row r="77" spans="1:6" x14ac:dyDescent="0.4">
      <c r="A77" s="7">
        <v>42435</v>
      </c>
      <c r="B77" s="8">
        <v>402</v>
      </c>
      <c r="C77" s="8">
        <v>0</v>
      </c>
      <c r="D77" s="8">
        <v>1</v>
      </c>
      <c r="E77" s="16">
        <f t="shared" si="0"/>
        <v>364.61533243627446</v>
      </c>
      <c r="F77" s="16">
        <f t="shared" si="1"/>
        <v>1397.6133688502728</v>
      </c>
    </row>
    <row r="78" spans="1:6" x14ac:dyDescent="0.4">
      <c r="A78" s="7">
        <v>42436</v>
      </c>
      <c r="B78" s="8">
        <v>145</v>
      </c>
      <c r="C78" s="8">
        <v>0</v>
      </c>
      <c r="D78" s="8">
        <v>0</v>
      </c>
      <c r="E78" s="16">
        <f t="shared" ref="E78:E141" si="2">$B$9+$B$10*C78+$B$11*D78</f>
        <v>176.49415219463884</v>
      </c>
      <c r="F78" s="16">
        <f t="shared" ref="F78:F141" si="3">(B78-E78)^2</f>
        <v>991.88162245907472</v>
      </c>
    </row>
    <row r="79" spans="1:6" x14ac:dyDescent="0.4">
      <c r="A79" s="7">
        <v>42437</v>
      </c>
      <c r="B79" s="8">
        <v>197</v>
      </c>
      <c r="C79" s="8">
        <v>0</v>
      </c>
      <c r="D79" s="8">
        <v>0</v>
      </c>
      <c r="E79" s="16">
        <f t="shared" si="2"/>
        <v>176.49415219463884</v>
      </c>
      <c r="F79" s="16">
        <f t="shared" si="3"/>
        <v>420.48979421663495</v>
      </c>
    </row>
    <row r="80" spans="1:6" x14ac:dyDescent="0.4">
      <c r="A80" s="7">
        <v>42438</v>
      </c>
      <c r="B80" s="8">
        <v>204</v>
      </c>
      <c r="C80" s="8">
        <v>1</v>
      </c>
      <c r="D80" s="8">
        <v>0</v>
      </c>
      <c r="E80" s="16">
        <f t="shared" si="2"/>
        <v>205.21133591818878</v>
      </c>
      <c r="F80" s="16">
        <f t="shared" si="3"/>
        <v>1.467334706694255</v>
      </c>
    </row>
    <row r="81" spans="1:6" x14ac:dyDescent="0.4">
      <c r="A81" s="7">
        <v>42439</v>
      </c>
      <c r="B81" s="8">
        <v>130</v>
      </c>
      <c r="C81" s="8">
        <v>0</v>
      </c>
      <c r="D81" s="8">
        <v>0</v>
      </c>
      <c r="E81" s="16">
        <f t="shared" si="2"/>
        <v>176.49415219463884</v>
      </c>
      <c r="F81" s="16">
        <f t="shared" si="3"/>
        <v>2161.7061882982398</v>
      </c>
    </row>
    <row r="82" spans="1:6" x14ac:dyDescent="0.4">
      <c r="A82" s="7">
        <v>42440</v>
      </c>
      <c r="B82" s="8">
        <v>149</v>
      </c>
      <c r="C82" s="8">
        <v>0</v>
      </c>
      <c r="D82" s="8">
        <v>0</v>
      </c>
      <c r="E82" s="16">
        <f t="shared" si="2"/>
        <v>176.49415219463884</v>
      </c>
      <c r="F82" s="16">
        <f t="shared" si="3"/>
        <v>755.92840490196397</v>
      </c>
    </row>
    <row r="83" spans="1:6" x14ac:dyDescent="0.4">
      <c r="A83" s="7">
        <v>42441</v>
      </c>
      <c r="B83" s="8">
        <v>129</v>
      </c>
      <c r="C83" s="8">
        <v>0</v>
      </c>
      <c r="D83" s="8">
        <v>0</v>
      </c>
      <c r="E83" s="16">
        <f t="shared" si="2"/>
        <v>176.49415219463884</v>
      </c>
      <c r="F83" s="16">
        <f t="shared" si="3"/>
        <v>2255.6944926875176</v>
      </c>
    </row>
    <row r="84" spans="1:6" x14ac:dyDescent="0.4">
      <c r="A84" s="7">
        <v>42442</v>
      </c>
      <c r="B84" s="8">
        <v>400</v>
      </c>
      <c r="C84" s="8">
        <v>0</v>
      </c>
      <c r="D84" s="8">
        <v>1</v>
      </c>
      <c r="E84" s="16">
        <f t="shared" si="2"/>
        <v>364.61533243627446</v>
      </c>
      <c r="F84" s="16">
        <f t="shared" si="3"/>
        <v>1252.0746985953706</v>
      </c>
    </row>
    <row r="85" spans="1:6" x14ac:dyDescent="0.4">
      <c r="A85" s="7">
        <v>42443</v>
      </c>
      <c r="B85" s="8">
        <v>153</v>
      </c>
      <c r="C85" s="8">
        <v>0</v>
      </c>
      <c r="D85" s="8">
        <v>0</v>
      </c>
      <c r="E85" s="16">
        <f t="shared" si="2"/>
        <v>176.49415219463884</v>
      </c>
      <c r="F85" s="16">
        <f t="shared" si="3"/>
        <v>551.97518734485323</v>
      </c>
    </row>
    <row r="86" spans="1:6" x14ac:dyDescent="0.4">
      <c r="A86" s="7">
        <v>42444</v>
      </c>
      <c r="B86" s="8">
        <v>209</v>
      </c>
      <c r="C86" s="8">
        <v>0</v>
      </c>
      <c r="D86" s="8">
        <v>0</v>
      </c>
      <c r="E86" s="16">
        <f t="shared" si="2"/>
        <v>176.49415219463884</v>
      </c>
      <c r="F86" s="16">
        <f t="shared" si="3"/>
        <v>1056.6301415453026</v>
      </c>
    </row>
    <row r="87" spans="1:6" x14ac:dyDescent="0.4">
      <c r="A87" s="7">
        <v>42445</v>
      </c>
      <c r="B87" s="8">
        <v>202</v>
      </c>
      <c r="C87" s="8">
        <v>1</v>
      </c>
      <c r="D87" s="8">
        <v>0</v>
      </c>
      <c r="E87" s="16">
        <f t="shared" si="2"/>
        <v>205.21133591818878</v>
      </c>
      <c r="F87" s="16">
        <f t="shared" si="3"/>
        <v>10.312678379449375</v>
      </c>
    </row>
    <row r="88" spans="1:6" x14ac:dyDescent="0.4">
      <c r="A88" s="7">
        <v>42446</v>
      </c>
      <c r="B88" s="8">
        <v>249</v>
      </c>
      <c r="C88" s="8">
        <v>0</v>
      </c>
      <c r="D88" s="8">
        <v>0</v>
      </c>
      <c r="E88" s="16">
        <f t="shared" si="2"/>
        <v>176.49415219463884</v>
      </c>
      <c r="F88" s="16">
        <f t="shared" si="3"/>
        <v>5257.0979659741952</v>
      </c>
    </row>
    <row r="89" spans="1:6" x14ac:dyDescent="0.4">
      <c r="A89" s="7">
        <v>42447</v>
      </c>
      <c r="B89" s="8">
        <v>148</v>
      </c>
      <c r="C89" s="8">
        <v>0</v>
      </c>
      <c r="D89" s="8">
        <v>0</v>
      </c>
      <c r="E89" s="16">
        <f t="shared" si="2"/>
        <v>176.49415219463884</v>
      </c>
      <c r="F89" s="16">
        <f t="shared" si="3"/>
        <v>811.91670929124166</v>
      </c>
    </row>
    <row r="90" spans="1:6" x14ac:dyDescent="0.4">
      <c r="A90" s="7">
        <v>42448</v>
      </c>
      <c r="B90" s="8">
        <v>106</v>
      </c>
      <c r="C90" s="8">
        <v>0</v>
      </c>
      <c r="D90" s="8">
        <v>0</v>
      </c>
      <c r="E90" s="16">
        <f t="shared" si="2"/>
        <v>176.49415219463884</v>
      </c>
      <c r="F90" s="16">
        <f t="shared" si="3"/>
        <v>4969.4254936409043</v>
      </c>
    </row>
    <row r="91" spans="1:6" x14ac:dyDescent="0.4">
      <c r="A91" s="7">
        <v>42449</v>
      </c>
      <c r="B91" s="8">
        <v>311</v>
      </c>
      <c r="C91" s="8">
        <v>0</v>
      </c>
      <c r="D91" s="8">
        <v>1</v>
      </c>
      <c r="E91" s="16">
        <f t="shared" si="2"/>
        <v>364.61533243627446</v>
      </c>
      <c r="F91" s="16">
        <f t="shared" si="3"/>
        <v>2874.6038722522239</v>
      </c>
    </row>
    <row r="92" spans="1:6" x14ac:dyDescent="0.4">
      <c r="A92" s="7">
        <v>42450</v>
      </c>
      <c r="B92" s="8">
        <v>93</v>
      </c>
      <c r="C92" s="8">
        <v>0</v>
      </c>
      <c r="D92" s="8">
        <v>0</v>
      </c>
      <c r="E92" s="16">
        <f t="shared" si="2"/>
        <v>176.49415219463884</v>
      </c>
      <c r="F92" s="16">
        <f t="shared" si="3"/>
        <v>6971.2734507015148</v>
      </c>
    </row>
    <row r="93" spans="1:6" x14ac:dyDescent="0.4">
      <c r="A93" s="7">
        <v>42451</v>
      </c>
      <c r="B93" s="8">
        <v>195</v>
      </c>
      <c r="C93" s="8">
        <v>0</v>
      </c>
      <c r="D93" s="8">
        <v>0</v>
      </c>
      <c r="E93" s="16">
        <f t="shared" si="2"/>
        <v>176.49415219463884</v>
      </c>
      <c r="F93" s="16">
        <f t="shared" si="3"/>
        <v>342.46640299519032</v>
      </c>
    </row>
    <row r="94" spans="1:6" x14ac:dyDescent="0.4">
      <c r="A94" s="7">
        <v>42452</v>
      </c>
      <c r="B94" s="8">
        <v>231</v>
      </c>
      <c r="C94" s="8">
        <v>1</v>
      </c>
      <c r="D94" s="8">
        <v>0</v>
      </c>
      <c r="E94" s="16">
        <f t="shared" si="2"/>
        <v>205.21133591818878</v>
      </c>
      <c r="F94" s="16">
        <f t="shared" si="3"/>
        <v>665.05519512450007</v>
      </c>
    </row>
    <row r="95" spans="1:6" x14ac:dyDescent="0.4">
      <c r="A95" s="7">
        <v>42453</v>
      </c>
      <c r="B95" s="8">
        <v>120</v>
      </c>
      <c r="C95" s="8">
        <v>0</v>
      </c>
      <c r="D95" s="8">
        <v>0</v>
      </c>
      <c r="E95" s="16">
        <f t="shared" si="2"/>
        <v>176.49415219463884</v>
      </c>
      <c r="F95" s="16">
        <f t="shared" si="3"/>
        <v>3191.5892321910169</v>
      </c>
    </row>
    <row r="96" spans="1:6" x14ac:dyDescent="0.4">
      <c r="A96" s="7">
        <v>42454</v>
      </c>
      <c r="B96" s="8">
        <v>170</v>
      </c>
      <c r="C96" s="8">
        <v>0</v>
      </c>
      <c r="D96" s="8">
        <v>0</v>
      </c>
      <c r="E96" s="16">
        <f t="shared" si="2"/>
        <v>176.49415219463884</v>
      </c>
      <c r="F96" s="16">
        <f t="shared" si="3"/>
        <v>42.174012727132506</v>
      </c>
    </row>
    <row r="97" spans="1:6" x14ac:dyDescent="0.4">
      <c r="A97" s="7">
        <v>42455</v>
      </c>
      <c r="B97" s="8">
        <v>239</v>
      </c>
      <c r="C97" s="8">
        <v>0</v>
      </c>
      <c r="D97" s="8">
        <v>0</v>
      </c>
      <c r="E97" s="16">
        <f t="shared" si="2"/>
        <v>176.49415219463884</v>
      </c>
      <c r="F97" s="16">
        <f t="shared" si="3"/>
        <v>3906.9810098669723</v>
      </c>
    </row>
    <row r="98" spans="1:6" x14ac:dyDescent="0.4">
      <c r="A98" s="7">
        <v>42456</v>
      </c>
      <c r="B98" s="8">
        <v>328</v>
      </c>
      <c r="C98" s="8">
        <v>0</v>
      </c>
      <c r="D98" s="8">
        <v>1</v>
      </c>
      <c r="E98" s="16">
        <f t="shared" si="2"/>
        <v>364.61533243627446</v>
      </c>
      <c r="F98" s="16">
        <f t="shared" si="3"/>
        <v>1340.6825694188924</v>
      </c>
    </row>
    <row r="99" spans="1:6" x14ac:dyDescent="0.4">
      <c r="A99" s="7">
        <v>42457</v>
      </c>
      <c r="B99" s="8">
        <v>179</v>
      </c>
      <c r="C99" s="8">
        <v>0</v>
      </c>
      <c r="D99" s="8">
        <v>0</v>
      </c>
      <c r="E99" s="16">
        <f t="shared" si="2"/>
        <v>176.49415219463884</v>
      </c>
      <c r="F99" s="16">
        <f t="shared" si="3"/>
        <v>6.2792732236333251</v>
      </c>
    </row>
    <row r="100" spans="1:6" x14ac:dyDescent="0.4">
      <c r="A100" s="7">
        <v>42458</v>
      </c>
      <c r="B100" s="8">
        <v>195</v>
      </c>
      <c r="C100" s="8">
        <v>0</v>
      </c>
      <c r="D100" s="8">
        <v>0</v>
      </c>
      <c r="E100" s="16">
        <f t="shared" si="2"/>
        <v>176.49415219463884</v>
      </c>
      <c r="F100" s="16">
        <f t="shared" si="3"/>
        <v>342.46640299519032</v>
      </c>
    </row>
    <row r="101" spans="1:6" x14ac:dyDescent="0.4">
      <c r="A101" s="7">
        <v>42459</v>
      </c>
      <c r="B101" s="8">
        <v>125</v>
      </c>
      <c r="C101" s="8">
        <v>1</v>
      </c>
      <c r="D101" s="8">
        <v>0</v>
      </c>
      <c r="E101" s="16">
        <f t="shared" si="2"/>
        <v>205.21133591818878</v>
      </c>
      <c r="F101" s="16">
        <f t="shared" si="3"/>
        <v>6433.8584097805215</v>
      </c>
    </row>
    <row r="102" spans="1:6" x14ac:dyDescent="0.4">
      <c r="A102" s="7">
        <v>42460</v>
      </c>
      <c r="B102" s="8">
        <v>240</v>
      </c>
      <c r="C102" s="8">
        <v>0</v>
      </c>
      <c r="D102" s="8">
        <v>0</v>
      </c>
      <c r="E102" s="16">
        <f t="shared" si="2"/>
        <v>176.49415219463884</v>
      </c>
      <c r="F102" s="16">
        <f t="shared" si="3"/>
        <v>4032.9927054776945</v>
      </c>
    </row>
    <row r="103" spans="1:6" x14ac:dyDescent="0.4">
      <c r="A103" s="7">
        <v>42461</v>
      </c>
      <c r="B103" s="8">
        <v>289</v>
      </c>
      <c r="C103" s="8">
        <v>0</v>
      </c>
      <c r="D103" s="8">
        <v>0</v>
      </c>
      <c r="E103" s="16">
        <f t="shared" si="2"/>
        <v>176.49415219463884</v>
      </c>
      <c r="F103" s="16">
        <f t="shared" si="3"/>
        <v>12657.565790403089</v>
      </c>
    </row>
    <row r="104" spans="1:6" x14ac:dyDescent="0.4">
      <c r="A104" s="7">
        <v>42462</v>
      </c>
      <c r="B104" s="8">
        <v>71</v>
      </c>
      <c r="C104" s="8">
        <v>0</v>
      </c>
      <c r="D104" s="8">
        <v>0</v>
      </c>
      <c r="E104" s="16">
        <f t="shared" si="2"/>
        <v>176.49415219463884</v>
      </c>
      <c r="F104" s="16">
        <f t="shared" si="3"/>
        <v>11129.016147265624</v>
      </c>
    </row>
    <row r="105" spans="1:6" x14ac:dyDescent="0.4">
      <c r="A105" s="7">
        <v>42463</v>
      </c>
      <c r="B105" s="8">
        <v>381</v>
      </c>
      <c r="C105" s="8">
        <v>0</v>
      </c>
      <c r="D105" s="8">
        <v>1</v>
      </c>
      <c r="E105" s="16">
        <f t="shared" si="2"/>
        <v>364.61533243627446</v>
      </c>
      <c r="F105" s="16">
        <f t="shared" si="3"/>
        <v>268.4573311737999</v>
      </c>
    </row>
    <row r="106" spans="1:6" x14ac:dyDescent="0.4">
      <c r="A106" s="7">
        <v>42464</v>
      </c>
      <c r="B106" s="8">
        <v>215</v>
      </c>
      <c r="C106" s="8">
        <v>0</v>
      </c>
      <c r="D106" s="8">
        <v>0</v>
      </c>
      <c r="E106" s="16">
        <f t="shared" si="2"/>
        <v>176.49415219463884</v>
      </c>
      <c r="F106" s="16">
        <f t="shared" si="3"/>
        <v>1482.7003152096365</v>
      </c>
    </row>
    <row r="107" spans="1:6" x14ac:dyDescent="0.4">
      <c r="A107" s="7">
        <v>42465</v>
      </c>
      <c r="B107" s="8">
        <v>244</v>
      </c>
      <c r="C107" s="8">
        <v>0</v>
      </c>
      <c r="D107" s="8">
        <v>0</v>
      </c>
      <c r="E107" s="16">
        <f t="shared" si="2"/>
        <v>176.49415219463884</v>
      </c>
      <c r="F107" s="16">
        <f t="shared" si="3"/>
        <v>4557.0394879205833</v>
      </c>
    </row>
    <row r="108" spans="1:6" x14ac:dyDescent="0.4">
      <c r="A108" s="7">
        <v>42466</v>
      </c>
      <c r="B108" s="8">
        <v>170</v>
      </c>
      <c r="C108" s="8">
        <v>1</v>
      </c>
      <c r="D108" s="8">
        <v>0</v>
      </c>
      <c r="E108" s="16">
        <f t="shared" si="2"/>
        <v>205.21133591818878</v>
      </c>
      <c r="F108" s="16">
        <f t="shared" si="3"/>
        <v>1239.8381771435313</v>
      </c>
    </row>
    <row r="109" spans="1:6" x14ac:dyDescent="0.4">
      <c r="A109" s="7">
        <v>42467</v>
      </c>
      <c r="B109" s="8">
        <v>158</v>
      </c>
      <c r="C109" s="8">
        <v>0</v>
      </c>
      <c r="D109" s="8">
        <v>0</v>
      </c>
      <c r="E109" s="16">
        <f t="shared" si="2"/>
        <v>176.49415219463884</v>
      </c>
      <c r="F109" s="16">
        <f t="shared" si="3"/>
        <v>342.03366539846473</v>
      </c>
    </row>
    <row r="110" spans="1:6" x14ac:dyDescent="0.4">
      <c r="A110" s="7">
        <v>42468</v>
      </c>
      <c r="B110" s="8">
        <v>299</v>
      </c>
      <c r="C110" s="8">
        <v>0</v>
      </c>
      <c r="D110" s="8">
        <v>0</v>
      </c>
      <c r="E110" s="16">
        <f t="shared" si="2"/>
        <v>176.49415219463884</v>
      </c>
      <c r="F110" s="16">
        <f t="shared" si="3"/>
        <v>15007.682746510311</v>
      </c>
    </row>
    <row r="111" spans="1:6" x14ac:dyDescent="0.4">
      <c r="A111" s="7">
        <v>42469</v>
      </c>
      <c r="B111" s="8">
        <v>116</v>
      </c>
      <c r="C111" s="8">
        <v>0</v>
      </c>
      <c r="D111" s="8">
        <v>0</v>
      </c>
      <c r="E111" s="16">
        <f t="shared" si="2"/>
        <v>176.49415219463884</v>
      </c>
      <c r="F111" s="16">
        <f t="shared" si="3"/>
        <v>3659.5424497481276</v>
      </c>
    </row>
    <row r="112" spans="1:6" x14ac:dyDescent="0.4">
      <c r="A112" s="7">
        <v>42470</v>
      </c>
      <c r="B112" s="8">
        <v>258</v>
      </c>
      <c r="C112" s="8">
        <v>0</v>
      </c>
      <c r="D112" s="8">
        <v>1</v>
      </c>
      <c r="E112" s="16">
        <f t="shared" si="2"/>
        <v>364.61533243627446</v>
      </c>
      <c r="F112" s="16">
        <f t="shared" si="3"/>
        <v>11366.829110497316</v>
      </c>
    </row>
    <row r="113" spans="1:6" x14ac:dyDescent="0.4">
      <c r="A113" s="7">
        <v>42471</v>
      </c>
      <c r="B113" s="8">
        <v>126</v>
      </c>
      <c r="C113" s="8">
        <v>0</v>
      </c>
      <c r="D113" s="8">
        <v>0</v>
      </c>
      <c r="E113" s="16">
        <f t="shared" si="2"/>
        <v>176.49415219463884</v>
      </c>
      <c r="F113" s="16">
        <f t="shared" si="3"/>
        <v>2549.6594058553505</v>
      </c>
    </row>
    <row r="114" spans="1:6" x14ac:dyDescent="0.4">
      <c r="A114" s="7">
        <v>42472</v>
      </c>
      <c r="B114" s="8">
        <v>160</v>
      </c>
      <c r="C114" s="8">
        <v>0</v>
      </c>
      <c r="D114" s="8">
        <v>0</v>
      </c>
      <c r="E114" s="16">
        <f t="shared" si="2"/>
        <v>176.49415219463884</v>
      </c>
      <c r="F114" s="16">
        <f t="shared" si="3"/>
        <v>272.05705661990936</v>
      </c>
    </row>
    <row r="115" spans="1:6" x14ac:dyDescent="0.4">
      <c r="A115" s="7">
        <v>42473</v>
      </c>
      <c r="B115" s="8">
        <v>271</v>
      </c>
      <c r="C115" s="8">
        <v>1</v>
      </c>
      <c r="D115" s="8">
        <v>0</v>
      </c>
      <c r="E115" s="16">
        <f t="shared" si="2"/>
        <v>205.21133591818878</v>
      </c>
      <c r="F115" s="16">
        <f t="shared" si="3"/>
        <v>4328.1483216693978</v>
      </c>
    </row>
    <row r="116" spans="1:6" x14ac:dyDescent="0.4">
      <c r="A116" s="7">
        <v>42474</v>
      </c>
      <c r="B116" s="8">
        <v>269</v>
      </c>
      <c r="C116" s="8">
        <v>0</v>
      </c>
      <c r="D116" s="8">
        <v>0</v>
      </c>
      <c r="E116" s="16">
        <f t="shared" si="2"/>
        <v>176.49415219463884</v>
      </c>
      <c r="F116" s="16">
        <f t="shared" si="3"/>
        <v>8557.331878188641</v>
      </c>
    </row>
    <row r="117" spans="1:6" x14ac:dyDescent="0.4">
      <c r="A117" s="7">
        <v>42475</v>
      </c>
      <c r="B117" s="8">
        <v>229</v>
      </c>
      <c r="C117" s="8">
        <v>0</v>
      </c>
      <c r="D117" s="8">
        <v>0</v>
      </c>
      <c r="E117" s="16">
        <f t="shared" si="2"/>
        <v>176.49415219463884</v>
      </c>
      <c r="F117" s="16">
        <f t="shared" si="3"/>
        <v>2756.8640537597489</v>
      </c>
    </row>
    <row r="118" spans="1:6" x14ac:dyDescent="0.4">
      <c r="A118" s="7">
        <v>42476</v>
      </c>
      <c r="B118" s="8">
        <v>24</v>
      </c>
      <c r="C118" s="8">
        <v>0</v>
      </c>
      <c r="D118" s="8">
        <v>0</v>
      </c>
      <c r="E118" s="16">
        <f t="shared" si="2"/>
        <v>176.49415219463884</v>
      </c>
      <c r="F118" s="16">
        <f t="shared" si="3"/>
        <v>23254.466453561676</v>
      </c>
    </row>
    <row r="119" spans="1:6" x14ac:dyDescent="0.4">
      <c r="A119" s="7">
        <v>42477</v>
      </c>
      <c r="B119" s="8">
        <v>328</v>
      </c>
      <c r="C119" s="8">
        <v>0</v>
      </c>
      <c r="D119" s="8">
        <v>1</v>
      </c>
      <c r="E119" s="16">
        <f t="shared" si="2"/>
        <v>364.61533243627446</v>
      </c>
      <c r="F119" s="16">
        <f t="shared" si="3"/>
        <v>1340.6825694188924</v>
      </c>
    </row>
    <row r="120" spans="1:6" x14ac:dyDescent="0.4">
      <c r="A120" s="7">
        <v>42478</v>
      </c>
      <c r="B120" s="8">
        <v>135</v>
      </c>
      <c r="C120" s="8">
        <v>0</v>
      </c>
      <c r="D120" s="8">
        <v>0</v>
      </c>
      <c r="E120" s="16">
        <f t="shared" si="2"/>
        <v>176.49415219463884</v>
      </c>
      <c r="F120" s="16">
        <f t="shared" si="3"/>
        <v>1721.7646663518515</v>
      </c>
    </row>
    <row r="121" spans="1:6" x14ac:dyDescent="0.4">
      <c r="A121" s="7">
        <v>42479</v>
      </c>
      <c r="B121" s="8">
        <v>195</v>
      </c>
      <c r="C121" s="8">
        <v>0</v>
      </c>
      <c r="D121" s="8">
        <v>0</v>
      </c>
      <c r="E121" s="16">
        <f t="shared" si="2"/>
        <v>176.49415219463884</v>
      </c>
      <c r="F121" s="16">
        <f t="shared" si="3"/>
        <v>342.46640299519032</v>
      </c>
    </row>
    <row r="122" spans="1:6" x14ac:dyDescent="0.4">
      <c r="A122" s="7">
        <v>42480</v>
      </c>
      <c r="B122" s="8">
        <v>214</v>
      </c>
      <c r="C122" s="8">
        <v>1</v>
      </c>
      <c r="D122" s="8">
        <v>0</v>
      </c>
      <c r="E122" s="16">
        <f t="shared" si="2"/>
        <v>205.21133591818878</v>
      </c>
      <c r="F122" s="16">
        <f t="shared" si="3"/>
        <v>77.240616342918656</v>
      </c>
    </row>
    <row r="123" spans="1:6" x14ac:dyDescent="0.4">
      <c r="A123" s="7">
        <v>42481</v>
      </c>
      <c r="B123" s="8">
        <v>267</v>
      </c>
      <c r="C123" s="8">
        <v>0</v>
      </c>
      <c r="D123" s="8">
        <v>0</v>
      </c>
      <c r="E123" s="16">
        <f t="shared" si="2"/>
        <v>176.49415219463884</v>
      </c>
      <c r="F123" s="16">
        <f t="shared" si="3"/>
        <v>8191.3084869671966</v>
      </c>
    </row>
    <row r="124" spans="1:6" x14ac:dyDescent="0.4">
      <c r="A124" s="7">
        <v>42482</v>
      </c>
      <c r="B124" s="8">
        <v>130</v>
      </c>
      <c r="C124" s="8">
        <v>0</v>
      </c>
      <c r="D124" s="8">
        <v>0</v>
      </c>
      <c r="E124" s="16">
        <f t="shared" si="2"/>
        <v>176.49415219463884</v>
      </c>
      <c r="F124" s="16">
        <f t="shared" si="3"/>
        <v>2161.7061882982398</v>
      </c>
    </row>
    <row r="125" spans="1:6" x14ac:dyDescent="0.4">
      <c r="A125" s="7">
        <v>42483</v>
      </c>
      <c r="B125" s="8">
        <v>106</v>
      </c>
      <c r="C125" s="8">
        <v>0</v>
      </c>
      <c r="D125" s="8">
        <v>0</v>
      </c>
      <c r="E125" s="16">
        <f t="shared" si="2"/>
        <v>176.49415219463884</v>
      </c>
      <c r="F125" s="16">
        <f t="shared" si="3"/>
        <v>4969.4254936409043</v>
      </c>
    </row>
    <row r="126" spans="1:6" x14ac:dyDescent="0.4">
      <c r="A126" s="7">
        <v>42484</v>
      </c>
      <c r="B126" s="8">
        <v>315</v>
      </c>
      <c r="C126" s="8">
        <v>0</v>
      </c>
      <c r="D126" s="8">
        <v>1</v>
      </c>
      <c r="E126" s="16">
        <f t="shared" si="2"/>
        <v>364.61533243627446</v>
      </c>
      <c r="F126" s="16">
        <f t="shared" si="3"/>
        <v>2461.6812127620283</v>
      </c>
    </row>
    <row r="127" spans="1:6" x14ac:dyDescent="0.4">
      <c r="A127" s="7">
        <v>42485</v>
      </c>
      <c r="B127" s="8">
        <v>111</v>
      </c>
      <c r="C127" s="8">
        <v>0</v>
      </c>
      <c r="D127" s="8">
        <v>0</v>
      </c>
      <c r="E127" s="16">
        <f t="shared" si="2"/>
        <v>176.49415219463884</v>
      </c>
      <c r="F127" s="16">
        <f t="shared" si="3"/>
        <v>4289.4839716945162</v>
      </c>
    </row>
    <row r="128" spans="1:6" x14ac:dyDescent="0.4">
      <c r="A128" s="7">
        <v>42486</v>
      </c>
      <c r="B128" s="8">
        <v>187</v>
      </c>
      <c r="C128" s="8">
        <v>0</v>
      </c>
      <c r="D128" s="8">
        <v>0</v>
      </c>
      <c r="E128" s="16">
        <f t="shared" si="2"/>
        <v>176.49415219463884</v>
      </c>
      <c r="F128" s="16">
        <f t="shared" si="3"/>
        <v>110.37283810941183</v>
      </c>
    </row>
    <row r="129" spans="1:6" x14ac:dyDescent="0.4">
      <c r="A129" s="7">
        <v>42487</v>
      </c>
      <c r="B129" s="8">
        <v>222</v>
      </c>
      <c r="C129" s="8">
        <v>1</v>
      </c>
      <c r="D129" s="8">
        <v>0</v>
      </c>
      <c r="E129" s="16">
        <f t="shared" si="2"/>
        <v>205.21133591818878</v>
      </c>
      <c r="F129" s="16">
        <f t="shared" si="3"/>
        <v>281.85924165189817</v>
      </c>
    </row>
    <row r="130" spans="1:6" x14ac:dyDescent="0.4">
      <c r="A130" s="7">
        <v>42488</v>
      </c>
      <c r="B130" s="8">
        <v>227</v>
      </c>
      <c r="C130" s="8">
        <v>0</v>
      </c>
      <c r="D130" s="8">
        <v>0</v>
      </c>
      <c r="E130" s="16">
        <f t="shared" si="2"/>
        <v>176.49415219463884</v>
      </c>
      <c r="F130" s="16">
        <f t="shared" si="3"/>
        <v>2550.8406625383045</v>
      </c>
    </row>
    <row r="131" spans="1:6" x14ac:dyDescent="0.4">
      <c r="A131" s="7">
        <v>42489</v>
      </c>
      <c r="B131" s="8">
        <v>179</v>
      </c>
      <c r="C131" s="8">
        <v>0</v>
      </c>
      <c r="D131" s="8">
        <v>0</v>
      </c>
      <c r="E131" s="16">
        <f t="shared" si="2"/>
        <v>176.49415219463884</v>
      </c>
      <c r="F131" s="16">
        <f t="shared" si="3"/>
        <v>6.2792732236333251</v>
      </c>
    </row>
    <row r="132" spans="1:6" x14ac:dyDescent="0.4">
      <c r="A132" s="7">
        <v>42490</v>
      </c>
      <c r="B132" s="8">
        <v>156</v>
      </c>
      <c r="C132" s="8">
        <v>0</v>
      </c>
      <c r="D132" s="8">
        <v>0</v>
      </c>
      <c r="E132" s="16">
        <f t="shared" si="2"/>
        <v>176.49415219463884</v>
      </c>
      <c r="F132" s="16">
        <f t="shared" si="3"/>
        <v>420.01027417702011</v>
      </c>
    </row>
    <row r="133" spans="1:6" x14ac:dyDescent="0.4">
      <c r="A133" s="7">
        <v>42491</v>
      </c>
      <c r="B133" s="8">
        <v>429</v>
      </c>
      <c r="C133" s="8">
        <v>0</v>
      </c>
      <c r="D133" s="8">
        <v>1</v>
      </c>
      <c r="E133" s="16">
        <f t="shared" si="2"/>
        <v>364.61533243627446</v>
      </c>
      <c r="F133" s="16">
        <f t="shared" si="3"/>
        <v>4145.3854172914516</v>
      </c>
    </row>
    <row r="134" spans="1:6" x14ac:dyDescent="0.4">
      <c r="A134" s="7">
        <v>42492</v>
      </c>
      <c r="B134" s="8">
        <v>112</v>
      </c>
      <c r="C134" s="8">
        <v>0</v>
      </c>
      <c r="D134" s="8">
        <v>0</v>
      </c>
      <c r="E134" s="16">
        <f t="shared" si="2"/>
        <v>176.49415219463884</v>
      </c>
      <c r="F134" s="16">
        <f t="shared" si="3"/>
        <v>4159.4956673052384</v>
      </c>
    </row>
    <row r="135" spans="1:6" x14ac:dyDescent="0.4">
      <c r="A135" s="7">
        <v>42493</v>
      </c>
      <c r="B135" s="8">
        <v>108</v>
      </c>
      <c r="C135" s="8">
        <v>0</v>
      </c>
      <c r="D135" s="8">
        <v>0</v>
      </c>
      <c r="E135" s="16">
        <f t="shared" si="2"/>
        <v>176.49415219463884</v>
      </c>
      <c r="F135" s="16">
        <f t="shared" si="3"/>
        <v>4691.4488848623487</v>
      </c>
    </row>
    <row r="136" spans="1:6" x14ac:dyDescent="0.4">
      <c r="A136" s="7">
        <v>42494</v>
      </c>
      <c r="B136" s="8">
        <v>229</v>
      </c>
      <c r="C136" s="8">
        <v>1</v>
      </c>
      <c r="D136" s="8">
        <v>0</v>
      </c>
      <c r="E136" s="16">
        <f t="shared" si="2"/>
        <v>205.21133591818878</v>
      </c>
      <c r="F136" s="16">
        <f t="shared" si="3"/>
        <v>565.90053879725519</v>
      </c>
    </row>
    <row r="137" spans="1:6" x14ac:dyDescent="0.4">
      <c r="A137" s="7">
        <v>42495</v>
      </c>
      <c r="B137" s="8">
        <v>126</v>
      </c>
      <c r="C137" s="8">
        <v>0</v>
      </c>
      <c r="D137" s="8">
        <v>0</v>
      </c>
      <c r="E137" s="16">
        <f t="shared" si="2"/>
        <v>176.49415219463884</v>
      </c>
      <c r="F137" s="16">
        <f t="shared" si="3"/>
        <v>2549.6594058553505</v>
      </c>
    </row>
    <row r="138" spans="1:6" x14ac:dyDescent="0.4">
      <c r="A138" s="7">
        <v>42496</v>
      </c>
      <c r="B138" s="8">
        <v>222</v>
      </c>
      <c r="C138" s="8">
        <v>0</v>
      </c>
      <c r="D138" s="8">
        <v>0</v>
      </c>
      <c r="E138" s="16">
        <f t="shared" si="2"/>
        <v>176.49415219463884</v>
      </c>
      <c r="F138" s="16">
        <f t="shared" si="3"/>
        <v>2070.7821844846926</v>
      </c>
    </row>
    <row r="139" spans="1:6" x14ac:dyDescent="0.4">
      <c r="A139" s="7">
        <v>42497</v>
      </c>
      <c r="B139" s="8">
        <v>173</v>
      </c>
      <c r="C139" s="8">
        <v>0</v>
      </c>
      <c r="D139" s="8">
        <v>0</v>
      </c>
      <c r="E139" s="16">
        <f t="shared" si="2"/>
        <v>176.49415219463884</v>
      </c>
      <c r="F139" s="16">
        <f t="shared" si="3"/>
        <v>12.209099559299446</v>
      </c>
    </row>
    <row r="140" spans="1:6" x14ac:dyDescent="0.4">
      <c r="A140" s="7">
        <v>42498</v>
      </c>
      <c r="B140" s="8">
        <v>360</v>
      </c>
      <c r="C140" s="8">
        <v>0</v>
      </c>
      <c r="D140" s="8">
        <v>1</v>
      </c>
      <c r="E140" s="16">
        <f t="shared" si="2"/>
        <v>364.61533243627446</v>
      </c>
      <c r="F140" s="16">
        <f t="shared" si="3"/>
        <v>21.301293497327116</v>
      </c>
    </row>
    <row r="141" spans="1:6" x14ac:dyDescent="0.4">
      <c r="A141" s="7">
        <v>42499</v>
      </c>
      <c r="B141" s="8">
        <v>168</v>
      </c>
      <c r="C141" s="8">
        <v>0</v>
      </c>
      <c r="D141" s="8">
        <v>0</v>
      </c>
      <c r="E141" s="16">
        <f t="shared" si="2"/>
        <v>176.49415219463884</v>
      </c>
      <c r="F141" s="16">
        <f t="shared" si="3"/>
        <v>72.15062150568788</v>
      </c>
    </row>
    <row r="142" spans="1:6" x14ac:dyDescent="0.4">
      <c r="A142" s="7">
        <v>42500</v>
      </c>
      <c r="B142" s="8">
        <v>248</v>
      </c>
      <c r="C142" s="8">
        <v>0</v>
      </c>
      <c r="D142" s="8">
        <v>0</v>
      </c>
      <c r="E142" s="16">
        <f t="shared" ref="E142:E205" si="4">$B$9+$B$10*C142+$B$11*D142</f>
        <v>176.49415219463884</v>
      </c>
      <c r="F142" s="16">
        <f t="shared" ref="F142:F205" si="5">(B142-E142)^2</f>
        <v>5113.086270363473</v>
      </c>
    </row>
    <row r="143" spans="1:6" x14ac:dyDescent="0.4">
      <c r="A143" s="7">
        <v>42501</v>
      </c>
      <c r="B143" s="8">
        <v>185</v>
      </c>
      <c r="C143" s="8">
        <v>1</v>
      </c>
      <c r="D143" s="8">
        <v>0</v>
      </c>
      <c r="E143" s="16">
        <f t="shared" si="4"/>
        <v>205.21133591818878</v>
      </c>
      <c r="F143" s="16">
        <f t="shared" si="5"/>
        <v>408.49809959786791</v>
      </c>
    </row>
    <row r="144" spans="1:6" x14ac:dyDescent="0.4">
      <c r="A144" s="7">
        <v>42502</v>
      </c>
      <c r="B144" s="8">
        <v>147</v>
      </c>
      <c r="C144" s="8">
        <v>0</v>
      </c>
      <c r="D144" s="8">
        <v>0</v>
      </c>
      <c r="E144" s="16">
        <f t="shared" si="4"/>
        <v>176.49415219463884</v>
      </c>
      <c r="F144" s="16">
        <f t="shared" si="5"/>
        <v>869.90501368051935</v>
      </c>
    </row>
    <row r="145" spans="1:6" x14ac:dyDescent="0.4">
      <c r="A145" s="7">
        <v>42503</v>
      </c>
      <c r="B145" s="8">
        <v>272</v>
      </c>
      <c r="C145" s="8">
        <v>0</v>
      </c>
      <c r="D145" s="8">
        <v>0</v>
      </c>
      <c r="E145" s="16">
        <f t="shared" si="4"/>
        <v>176.49415219463884</v>
      </c>
      <c r="F145" s="16">
        <f t="shared" si="5"/>
        <v>9121.3669650208085</v>
      </c>
    </row>
    <row r="146" spans="1:6" x14ac:dyDescent="0.4">
      <c r="A146" s="7">
        <v>42504</v>
      </c>
      <c r="B146" s="8">
        <v>156</v>
      </c>
      <c r="C146" s="8">
        <v>0</v>
      </c>
      <c r="D146" s="8">
        <v>0</v>
      </c>
      <c r="E146" s="16">
        <f t="shared" si="4"/>
        <v>176.49415219463884</v>
      </c>
      <c r="F146" s="16">
        <f t="shared" si="5"/>
        <v>420.01027417702011</v>
      </c>
    </row>
    <row r="147" spans="1:6" x14ac:dyDescent="0.4">
      <c r="A147" s="7">
        <v>42505</v>
      </c>
      <c r="B147" s="8">
        <v>368</v>
      </c>
      <c r="C147" s="8">
        <v>0</v>
      </c>
      <c r="D147" s="8">
        <v>1</v>
      </c>
      <c r="E147" s="16">
        <f t="shared" si="4"/>
        <v>364.61533243627446</v>
      </c>
      <c r="F147" s="16">
        <f t="shared" si="5"/>
        <v>11.455974516935802</v>
      </c>
    </row>
    <row r="148" spans="1:6" x14ac:dyDescent="0.4">
      <c r="A148" s="7">
        <v>42506</v>
      </c>
      <c r="B148" s="8">
        <v>120</v>
      </c>
      <c r="C148" s="8">
        <v>0</v>
      </c>
      <c r="D148" s="8">
        <v>0</v>
      </c>
      <c r="E148" s="16">
        <f t="shared" si="4"/>
        <v>176.49415219463884</v>
      </c>
      <c r="F148" s="16">
        <f t="shared" si="5"/>
        <v>3191.5892321910169</v>
      </c>
    </row>
    <row r="149" spans="1:6" x14ac:dyDescent="0.4">
      <c r="A149" s="7">
        <v>42507</v>
      </c>
      <c r="B149" s="8">
        <v>192</v>
      </c>
      <c r="C149" s="8">
        <v>0</v>
      </c>
      <c r="D149" s="8">
        <v>0</v>
      </c>
      <c r="E149" s="16">
        <f t="shared" si="4"/>
        <v>176.49415219463884</v>
      </c>
      <c r="F149" s="16">
        <f t="shared" si="5"/>
        <v>240.43131616302338</v>
      </c>
    </row>
    <row r="150" spans="1:6" x14ac:dyDescent="0.4">
      <c r="A150" s="7">
        <v>42508</v>
      </c>
      <c r="B150" s="8">
        <v>252</v>
      </c>
      <c r="C150" s="8">
        <v>1</v>
      </c>
      <c r="D150" s="8">
        <v>0</v>
      </c>
      <c r="E150" s="16">
        <f t="shared" si="4"/>
        <v>205.21133591818878</v>
      </c>
      <c r="F150" s="16">
        <f t="shared" si="5"/>
        <v>2189.1790865605712</v>
      </c>
    </row>
    <row r="151" spans="1:6" x14ac:dyDescent="0.4">
      <c r="A151" s="7">
        <v>42509</v>
      </c>
      <c r="B151" s="8">
        <v>111</v>
      </c>
      <c r="C151" s="8">
        <v>0</v>
      </c>
      <c r="D151" s="8">
        <v>0</v>
      </c>
      <c r="E151" s="16">
        <f t="shared" si="4"/>
        <v>176.49415219463884</v>
      </c>
      <c r="F151" s="16">
        <f t="shared" si="5"/>
        <v>4289.4839716945162</v>
      </c>
    </row>
    <row r="152" spans="1:6" x14ac:dyDescent="0.4">
      <c r="A152" s="7">
        <v>42510</v>
      </c>
      <c r="B152" s="8">
        <v>157</v>
      </c>
      <c r="C152" s="8">
        <v>0</v>
      </c>
      <c r="D152" s="8">
        <v>0</v>
      </c>
      <c r="E152" s="16">
        <f t="shared" si="4"/>
        <v>176.49415219463884</v>
      </c>
      <c r="F152" s="16">
        <f t="shared" si="5"/>
        <v>380.02196978774242</v>
      </c>
    </row>
    <row r="153" spans="1:6" x14ac:dyDescent="0.4">
      <c r="A153" s="7">
        <v>42511</v>
      </c>
      <c r="B153" s="8">
        <v>185</v>
      </c>
      <c r="C153" s="8">
        <v>0</v>
      </c>
      <c r="D153" s="8">
        <v>0</v>
      </c>
      <c r="E153" s="16">
        <f t="shared" si="4"/>
        <v>176.49415219463884</v>
      </c>
      <c r="F153" s="16">
        <f t="shared" si="5"/>
        <v>72.349446887967204</v>
      </c>
    </row>
    <row r="154" spans="1:6" x14ac:dyDescent="0.4">
      <c r="A154" s="7">
        <v>42512</v>
      </c>
      <c r="B154" s="8">
        <v>368</v>
      </c>
      <c r="C154" s="8">
        <v>0</v>
      </c>
      <c r="D154" s="8">
        <v>1</v>
      </c>
      <c r="E154" s="16">
        <f t="shared" si="4"/>
        <v>364.61533243627446</v>
      </c>
      <c r="F154" s="16">
        <f t="shared" si="5"/>
        <v>11.455974516935802</v>
      </c>
    </row>
    <row r="155" spans="1:6" x14ac:dyDescent="0.4">
      <c r="A155" s="7">
        <v>42513</v>
      </c>
      <c r="B155" s="8">
        <v>277</v>
      </c>
      <c r="C155" s="8">
        <v>0</v>
      </c>
      <c r="D155" s="8">
        <v>0</v>
      </c>
      <c r="E155" s="16">
        <f t="shared" si="4"/>
        <v>176.49415219463884</v>
      </c>
      <c r="F155" s="16">
        <f t="shared" si="5"/>
        <v>10101.42544307442</v>
      </c>
    </row>
    <row r="156" spans="1:6" x14ac:dyDescent="0.4">
      <c r="A156" s="7">
        <v>42514</v>
      </c>
      <c r="B156" s="8">
        <v>147</v>
      </c>
      <c r="C156" s="8">
        <v>0</v>
      </c>
      <c r="D156" s="8">
        <v>0</v>
      </c>
      <c r="E156" s="16">
        <f t="shared" si="4"/>
        <v>176.49415219463884</v>
      </c>
      <c r="F156" s="16">
        <f t="shared" si="5"/>
        <v>869.90501368051935</v>
      </c>
    </row>
    <row r="157" spans="1:6" x14ac:dyDescent="0.4">
      <c r="A157" s="7">
        <v>42515</v>
      </c>
      <c r="B157" s="8">
        <v>155</v>
      </c>
      <c r="C157" s="8">
        <v>1</v>
      </c>
      <c r="D157" s="8">
        <v>0</v>
      </c>
      <c r="E157" s="16">
        <f t="shared" si="4"/>
        <v>205.21133591818878</v>
      </c>
      <c r="F157" s="16">
        <f t="shared" si="5"/>
        <v>2521.1782546891945</v>
      </c>
    </row>
    <row r="158" spans="1:6" x14ac:dyDescent="0.4">
      <c r="A158" s="7">
        <v>42516</v>
      </c>
      <c r="B158" s="8">
        <v>225</v>
      </c>
      <c r="C158" s="8">
        <v>0</v>
      </c>
      <c r="D158" s="8">
        <v>0</v>
      </c>
      <c r="E158" s="16">
        <f t="shared" si="4"/>
        <v>176.49415219463884</v>
      </c>
      <c r="F158" s="16">
        <f t="shared" si="5"/>
        <v>2352.8172713168597</v>
      </c>
    </row>
    <row r="159" spans="1:6" x14ac:dyDescent="0.4">
      <c r="A159" s="7">
        <v>42517</v>
      </c>
      <c r="B159" s="8">
        <v>155</v>
      </c>
      <c r="C159" s="8">
        <v>0</v>
      </c>
      <c r="D159" s="8">
        <v>0</v>
      </c>
      <c r="E159" s="16">
        <f t="shared" si="4"/>
        <v>176.49415219463884</v>
      </c>
      <c r="F159" s="16">
        <f t="shared" si="5"/>
        <v>461.99857856629779</v>
      </c>
    </row>
    <row r="160" spans="1:6" x14ac:dyDescent="0.4">
      <c r="A160" s="7">
        <v>42518</v>
      </c>
      <c r="B160" s="8">
        <v>141</v>
      </c>
      <c r="C160" s="8">
        <v>0</v>
      </c>
      <c r="D160" s="8">
        <v>0</v>
      </c>
      <c r="E160" s="16">
        <f t="shared" si="4"/>
        <v>176.49415219463884</v>
      </c>
      <c r="F160" s="16">
        <f t="shared" si="5"/>
        <v>1259.8348400161854</v>
      </c>
    </row>
    <row r="161" spans="1:6" x14ac:dyDescent="0.4">
      <c r="A161" s="7">
        <v>42519</v>
      </c>
      <c r="B161" s="8">
        <v>385</v>
      </c>
      <c r="C161" s="8">
        <v>0</v>
      </c>
      <c r="D161" s="8">
        <v>1</v>
      </c>
      <c r="E161" s="16">
        <f t="shared" si="4"/>
        <v>364.61533243627446</v>
      </c>
      <c r="F161" s="16">
        <f t="shared" si="5"/>
        <v>415.53467168360424</v>
      </c>
    </row>
    <row r="162" spans="1:6" x14ac:dyDescent="0.4">
      <c r="A162" s="7">
        <v>42520</v>
      </c>
      <c r="B162" s="8">
        <v>184</v>
      </c>
      <c r="C162" s="8">
        <v>0</v>
      </c>
      <c r="D162" s="8">
        <v>0</v>
      </c>
      <c r="E162" s="16">
        <f t="shared" si="4"/>
        <v>176.49415219463884</v>
      </c>
      <c r="F162" s="16">
        <f t="shared" si="5"/>
        <v>56.337751277244891</v>
      </c>
    </row>
    <row r="163" spans="1:6" x14ac:dyDescent="0.4">
      <c r="A163" s="7">
        <v>42521</v>
      </c>
      <c r="B163" s="8">
        <v>229</v>
      </c>
      <c r="C163" s="8">
        <v>0</v>
      </c>
      <c r="D163" s="8">
        <v>0</v>
      </c>
      <c r="E163" s="16">
        <f t="shared" si="4"/>
        <v>176.49415219463884</v>
      </c>
      <c r="F163" s="16">
        <f t="shared" si="5"/>
        <v>2756.8640537597489</v>
      </c>
    </row>
    <row r="164" spans="1:6" x14ac:dyDescent="0.4">
      <c r="A164" s="7">
        <v>42522</v>
      </c>
      <c r="B164" s="8">
        <v>156</v>
      </c>
      <c r="C164" s="8">
        <v>1</v>
      </c>
      <c r="D164" s="8">
        <v>0</v>
      </c>
      <c r="E164" s="16">
        <f t="shared" si="4"/>
        <v>205.21133591818878</v>
      </c>
      <c r="F164" s="16">
        <f t="shared" si="5"/>
        <v>2421.755582852817</v>
      </c>
    </row>
    <row r="165" spans="1:6" x14ac:dyDescent="0.4">
      <c r="A165" s="7">
        <v>42523</v>
      </c>
      <c r="B165" s="8">
        <v>196</v>
      </c>
      <c r="C165" s="8">
        <v>0</v>
      </c>
      <c r="D165" s="8">
        <v>0</v>
      </c>
      <c r="E165" s="16">
        <f t="shared" si="4"/>
        <v>176.49415219463884</v>
      </c>
      <c r="F165" s="16">
        <f t="shared" si="5"/>
        <v>380.47809860591263</v>
      </c>
    </row>
    <row r="166" spans="1:6" x14ac:dyDescent="0.4">
      <c r="A166" s="7">
        <v>42524</v>
      </c>
      <c r="B166" s="8">
        <v>194</v>
      </c>
      <c r="C166" s="8">
        <v>0</v>
      </c>
      <c r="D166" s="8">
        <v>0</v>
      </c>
      <c r="E166" s="16">
        <f t="shared" si="4"/>
        <v>176.49415219463884</v>
      </c>
      <c r="F166" s="16">
        <f t="shared" si="5"/>
        <v>306.45470738446801</v>
      </c>
    </row>
    <row r="167" spans="1:6" x14ac:dyDescent="0.4">
      <c r="A167" s="7">
        <v>42525</v>
      </c>
      <c r="B167" s="8">
        <v>251</v>
      </c>
      <c r="C167" s="8">
        <v>0</v>
      </c>
      <c r="D167" s="8">
        <v>0</v>
      </c>
      <c r="E167" s="16">
        <f t="shared" si="4"/>
        <v>176.49415219463884</v>
      </c>
      <c r="F167" s="16">
        <f t="shared" si="5"/>
        <v>5551.1213571956396</v>
      </c>
    </row>
    <row r="168" spans="1:6" x14ac:dyDescent="0.4">
      <c r="A168" s="7">
        <v>42526</v>
      </c>
      <c r="B168" s="8">
        <v>246</v>
      </c>
      <c r="C168" s="8">
        <v>0</v>
      </c>
      <c r="D168" s="8">
        <v>1</v>
      </c>
      <c r="E168" s="16">
        <f t="shared" si="4"/>
        <v>364.61533243627446</v>
      </c>
      <c r="F168" s="16">
        <f t="shared" si="5"/>
        <v>14069.597088967903</v>
      </c>
    </row>
    <row r="169" spans="1:6" x14ac:dyDescent="0.4">
      <c r="A169" s="7">
        <v>42527</v>
      </c>
      <c r="B169" s="8">
        <v>148</v>
      </c>
      <c r="C169" s="8">
        <v>0</v>
      </c>
      <c r="D169" s="8">
        <v>0</v>
      </c>
      <c r="E169" s="16">
        <f t="shared" si="4"/>
        <v>176.49415219463884</v>
      </c>
      <c r="F169" s="16">
        <f t="shared" si="5"/>
        <v>811.91670929124166</v>
      </c>
    </row>
    <row r="170" spans="1:6" x14ac:dyDescent="0.4">
      <c r="A170" s="7">
        <v>42528</v>
      </c>
      <c r="B170" s="8">
        <v>186</v>
      </c>
      <c r="C170" s="8">
        <v>0</v>
      </c>
      <c r="D170" s="8">
        <v>0</v>
      </c>
      <c r="E170" s="16">
        <f t="shared" si="4"/>
        <v>176.49415219463884</v>
      </c>
      <c r="F170" s="16">
        <f t="shared" si="5"/>
        <v>90.361142498689517</v>
      </c>
    </row>
    <row r="171" spans="1:6" x14ac:dyDescent="0.4">
      <c r="A171" s="7">
        <v>42529</v>
      </c>
      <c r="B171" s="8">
        <v>266</v>
      </c>
      <c r="C171" s="8">
        <v>1</v>
      </c>
      <c r="D171" s="8">
        <v>0</v>
      </c>
      <c r="E171" s="16">
        <f t="shared" si="4"/>
        <v>205.21133591818878</v>
      </c>
      <c r="F171" s="16">
        <f t="shared" si="5"/>
        <v>3695.2616808512853</v>
      </c>
    </row>
    <row r="172" spans="1:6" x14ac:dyDescent="0.4">
      <c r="A172" s="7">
        <v>42530</v>
      </c>
      <c r="B172" s="8">
        <v>143</v>
      </c>
      <c r="C172" s="8">
        <v>0</v>
      </c>
      <c r="D172" s="8">
        <v>0</v>
      </c>
      <c r="E172" s="16">
        <f t="shared" si="4"/>
        <v>176.49415219463884</v>
      </c>
      <c r="F172" s="16">
        <f t="shared" si="5"/>
        <v>1121.85823123763</v>
      </c>
    </row>
    <row r="173" spans="1:6" x14ac:dyDescent="0.4">
      <c r="A173" s="7">
        <v>42531</v>
      </c>
      <c r="B173" s="8">
        <v>229</v>
      </c>
      <c r="C173" s="8">
        <v>0</v>
      </c>
      <c r="D173" s="8">
        <v>0</v>
      </c>
      <c r="E173" s="16">
        <f t="shared" si="4"/>
        <v>176.49415219463884</v>
      </c>
      <c r="F173" s="16">
        <f t="shared" si="5"/>
        <v>2756.8640537597489</v>
      </c>
    </row>
    <row r="174" spans="1:6" x14ac:dyDescent="0.4">
      <c r="A174" s="7">
        <v>42532</v>
      </c>
      <c r="B174" s="8">
        <v>216</v>
      </c>
      <c r="C174" s="8">
        <v>0</v>
      </c>
      <c r="D174" s="8">
        <v>0</v>
      </c>
      <c r="E174" s="16">
        <f t="shared" si="4"/>
        <v>176.49415219463884</v>
      </c>
      <c r="F174" s="16">
        <f t="shared" si="5"/>
        <v>1560.712010820359</v>
      </c>
    </row>
    <row r="175" spans="1:6" x14ac:dyDescent="0.4">
      <c r="A175" s="7">
        <v>42533</v>
      </c>
      <c r="B175" s="8">
        <v>382</v>
      </c>
      <c r="C175" s="8">
        <v>0</v>
      </c>
      <c r="D175" s="8">
        <v>1</v>
      </c>
      <c r="E175" s="16">
        <f t="shared" si="4"/>
        <v>364.61533243627446</v>
      </c>
      <c r="F175" s="16">
        <f t="shared" si="5"/>
        <v>302.22666630125099</v>
      </c>
    </row>
    <row r="176" spans="1:6" x14ac:dyDescent="0.4">
      <c r="A176" s="7">
        <v>42534</v>
      </c>
      <c r="B176" s="8">
        <v>155</v>
      </c>
      <c r="C176" s="8">
        <v>0</v>
      </c>
      <c r="D176" s="8">
        <v>0</v>
      </c>
      <c r="E176" s="16">
        <f t="shared" si="4"/>
        <v>176.49415219463884</v>
      </c>
      <c r="F176" s="16">
        <f t="shared" si="5"/>
        <v>461.99857856629779</v>
      </c>
    </row>
    <row r="177" spans="1:6" x14ac:dyDescent="0.4">
      <c r="A177" s="7">
        <v>42535</v>
      </c>
      <c r="B177" s="8">
        <v>229</v>
      </c>
      <c r="C177" s="8">
        <v>0</v>
      </c>
      <c r="D177" s="8">
        <v>0</v>
      </c>
      <c r="E177" s="16">
        <f t="shared" si="4"/>
        <v>176.49415219463884</v>
      </c>
      <c r="F177" s="16">
        <f t="shared" si="5"/>
        <v>2756.8640537597489</v>
      </c>
    </row>
    <row r="178" spans="1:6" x14ac:dyDescent="0.4">
      <c r="A178" s="7">
        <v>42536</v>
      </c>
      <c r="B178" s="8">
        <v>206</v>
      </c>
      <c r="C178" s="8">
        <v>1</v>
      </c>
      <c r="D178" s="8">
        <v>0</v>
      </c>
      <c r="E178" s="16">
        <f t="shared" si="4"/>
        <v>205.21133591818878</v>
      </c>
      <c r="F178" s="16">
        <f t="shared" si="5"/>
        <v>0.62199103393913446</v>
      </c>
    </row>
    <row r="179" spans="1:6" x14ac:dyDescent="0.4">
      <c r="A179" s="7">
        <v>42537</v>
      </c>
      <c r="B179" s="8">
        <v>137</v>
      </c>
      <c r="C179" s="8">
        <v>0</v>
      </c>
      <c r="D179" s="8">
        <v>0</v>
      </c>
      <c r="E179" s="16">
        <f t="shared" si="4"/>
        <v>176.49415219463884</v>
      </c>
      <c r="F179" s="16">
        <f t="shared" si="5"/>
        <v>1559.7880575732961</v>
      </c>
    </row>
    <row r="180" spans="1:6" x14ac:dyDescent="0.4">
      <c r="A180" s="7">
        <v>42538</v>
      </c>
      <c r="B180" s="8">
        <v>162</v>
      </c>
      <c r="C180" s="8">
        <v>0</v>
      </c>
      <c r="D180" s="8">
        <v>0</v>
      </c>
      <c r="E180" s="16">
        <f t="shared" si="4"/>
        <v>176.49415219463884</v>
      </c>
      <c r="F180" s="16">
        <f t="shared" si="5"/>
        <v>210.08044784135399</v>
      </c>
    </row>
    <row r="181" spans="1:6" x14ac:dyDescent="0.4">
      <c r="A181" s="7">
        <v>42539</v>
      </c>
      <c r="B181" s="8">
        <v>129</v>
      </c>
      <c r="C181" s="8">
        <v>0</v>
      </c>
      <c r="D181" s="8">
        <v>0</v>
      </c>
      <c r="E181" s="16">
        <f t="shared" si="4"/>
        <v>176.49415219463884</v>
      </c>
      <c r="F181" s="16">
        <f t="shared" si="5"/>
        <v>2255.6944926875176</v>
      </c>
    </row>
    <row r="182" spans="1:6" x14ac:dyDescent="0.4">
      <c r="A182" s="7">
        <v>42540</v>
      </c>
      <c r="B182" s="8">
        <v>318</v>
      </c>
      <c r="C182" s="8">
        <v>0</v>
      </c>
      <c r="D182" s="8">
        <v>1</v>
      </c>
      <c r="E182" s="16">
        <f t="shared" si="4"/>
        <v>364.61533243627446</v>
      </c>
      <c r="F182" s="16">
        <f t="shared" si="5"/>
        <v>2172.9892181443815</v>
      </c>
    </row>
    <row r="183" spans="1:6" x14ac:dyDescent="0.4">
      <c r="A183" s="7">
        <v>42541</v>
      </c>
      <c r="B183" s="8">
        <v>229</v>
      </c>
      <c r="C183" s="8">
        <v>0</v>
      </c>
      <c r="D183" s="8">
        <v>0</v>
      </c>
      <c r="E183" s="16">
        <f t="shared" si="4"/>
        <v>176.49415219463884</v>
      </c>
      <c r="F183" s="16">
        <f t="shared" si="5"/>
        <v>2756.8640537597489</v>
      </c>
    </row>
    <row r="184" spans="1:6" x14ac:dyDescent="0.4">
      <c r="A184" s="7">
        <v>42542</v>
      </c>
      <c r="B184" s="8">
        <v>200</v>
      </c>
      <c r="C184" s="8">
        <v>0</v>
      </c>
      <c r="D184" s="8">
        <v>0</v>
      </c>
      <c r="E184" s="16">
        <f t="shared" si="4"/>
        <v>176.49415219463884</v>
      </c>
      <c r="F184" s="16">
        <f t="shared" si="5"/>
        <v>552.52488104880194</v>
      </c>
    </row>
    <row r="185" spans="1:6" x14ac:dyDescent="0.4">
      <c r="A185" s="7">
        <v>42543</v>
      </c>
      <c r="B185" s="8">
        <v>88</v>
      </c>
      <c r="C185" s="8">
        <v>1</v>
      </c>
      <c r="D185" s="8">
        <v>0</v>
      </c>
      <c r="E185" s="16">
        <f t="shared" si="4"/>
        <v>205.21133591818878</v>
      </c>
      <c r="F185" s="16">
        <f t="shared" si="5"/>
        <v>13738.49726772649</v>
      </c>
    </row>
    <row r="186" spans="1:6" x14ac:dyDescent="0.4">
      <c r="A186" s="7">
        <v>42544</v>
      </c>
      <c r="B186" s="8">
        <v>203</v>
      </c>
      <c r="C186" s="8">
        <v>0</v>
      </c>
      <c r="D186" s="8">
        <v>0</v>
      </c>
      <c r="E186" s="16">
        <f t="shared" si="4"/>
        <v>176.49415219463884</v>
      </c>
      <c r="F186" s="16">
        <f t="shared" si="5"/>
        <v>702.55996788096888</v>
      </c>
    </row>
    <row r="187" spans="1:6" x14ac:dyDescent="0.4">
      <c r="A187" s="7">
        <v>42545</v>
      </c>
      <c r="B187" s="8">
        <v>184</v>
      </c>
      <c r="C187" s="8">
        <v>0</v>
      </c>
      <c r="D187" s="8">
        <v>0</v>
      </c>
      <c r="E187" s="16">
        <f t="shared" si="4"/>
        <v>176.49415219463884</v>
      </c>
      <c r="F187" s="16">
        <f t="shared" si="5"/>
        <v>56.337751277244891</v>
      </c>
    </row>
    <row r="188" spans="1:6" x14ac:dyDescent="0.4">
      <c r="A188" s="7">
        <v>42546</v>
      </c>
      <c r="B188" s="8">
        <v>207</v>
      </c>
      <c r="C188" s="8">
        <v>0</v>
      </c>
      <c r="D188" s="8">
        <v>0</v>
      </c>
      <c r="E188" s="16">
        <f t="shared" si="4"/>
        <v>176.49415219463884</v>
      </c>
      <c r="F188" s="16">
        <f t="shared" si="5"/>
        <v>930.60675032385814</v>
      </c>
    </row>
    <row r="189" spans="1:6" x14ac:dyDescent="0.4">
      <c r="A189" s="7">
        <v>42547</v>
      </c>
      <c r="B189" s="8">
        <v>364</v>
      </c>
      <c r="C189" s="8">
        <v>0</v>
      </c>
      <c r="D189" s="8">
        <v>1</v>
      </c>
      <c r="E189" s="16">
        <f t="shared" si="4"/>
        <v>364.61533243627446</v>
      </c>
      <c r="F189" s="16">
        <f t="shared" si="5"/>
        <v>0.37863400713145867</v>
      </c>
    </row>
    <row r="190" spans="1:6" x14ac:dyDescent="0.4">
      <c r="A190" s="7">
        <v>42548</v>
      </c>
      <c r="B190" s="8">
        <v>169</v>
      </c>
      <c r="C190" s="8">
        <v>0</v>
      </c>
      <c r="D190" s="8">
        <v>0</v>
      </c>
      <c r="E190" s="16">
        <f t="shared" si="4"/>
        <v>176.49415219463884</v>
      </c>
      <c r="F190" s="16">
        <f t="shared" si="5"/>
        <v>56.162317116410193</v>
      </c>
    </row>
    <row r="191" spans="1:6" x14ac:dyDescent="0.4">
      <c r="A191" s="7">
        <v>42549</v>
      </c>
      <c r="B191" s="8">
        <v>151</v>
      </c>
      <c r="C191" s="8">
        <v>0</v>
      </c>
      <c r="D191" s="8">
        <v>0</v>
      </c>
      <c r="E191" s="16">
        <f t="shared" si="4"/>
        <v>176.49415219463884</v>
      </c>
      <c r="F191" s="16">
        <f t="shared" si="5"/>
        <v>649.9517961234086</v>
      </c>
    </row>
    <row r="192" spans="1:6" x14ac:dyDescent="0.4">
      <c r="A192" s="7">
        <v>42550</v>
      </c>
      <c r="B192" s="8">
        <v>236</v>
      </c>
      <c r="C192" s="8">
        <v>1</v>
      </c>
      <c r="D192" s="8">
        <v>0</v>
      </c>
      <c r="E192" s="16">
        <f t="shared" si="4"/>
        <v>205.21133591818878</v>
      </c>
      <c r="F192" s="16">
        <f t="shared" si="5"/>
        <v>947.94183594261233</v>
      </c>
    </row>
    <row r="193" spans="1:6" x14ac:dyDescent="0.4">
      <c r="A193" s="7">
        <v>42551</v>
      </c>
      <c r="B193" s="8">
        <v>208</v>
      </c>
      <c r="C193" s="8">
        <v>0</v>
      </c>
      <c r="D193" s="8">
        <v>0</v>
      </c>
      <c r="E193" s="16">
        <f t="shared" si="4"/>
        <v>176.49415219463884</v>
      </c>
      <c r="F193" s="16">
        <f t="shared" si="5"/>
        <v>992.61844593458045</v>
      </c>
    </row>
    <row r="194" spans="1:6" x14ac:dyDescent="0.4">
      <c r="A194" s="7">
        <v>42552</v>
      </c>
      <c r="B194" s="8">
        <v>96</v>
      </c>
      <c r="C194" s="8">
        <v>0</v>
      </c>
      <c r="D194" s="8">
        <v>0</v>
      </c>
      <c r="E194" s="16">
        <f t="shared" si="4"/>
        <v>176.49415219463884</v>
      </c>
      <c r="F194" s="16">
        <f t="shared" si="5"/>
        <v>6479.3085375336814</v>
      </c>
    </row>
    <row r="195" spans="1:6" x14ac:dyDescent="0.4">
      <c r="A195" s="7">
        <v>42553</v>
      </c>
      <c r="B195" s="8">
        <v>222</v>
      </c>
      <c r="C195" s="8">
        <v>0</v>
      </c>
      <c r="D195" s="8">
        <v>0</v>
      </c>
      <c r="E195" s="16">
        <f t="shared" si="4"/>
        <v>176.49415219463884</v>
      </c>
      <c r="F195" s="16">
        <f t="shared" si="5"/>
        <v>2070.7821844846926</v>
      </c>
    </row>
    <row r="196" spans="1:6" x14ac:dyDescent="0.4">
      <c r="A196" s="7">
        <v>42554</v>
      </c>
      <c r="B196" s="8">
        <v>351</v>
      </c>
      <c r="C196" s="8">
        <v>0</v>
      </c>
      <c r="D196" s="8">
        <v>1</v>
      </c>
      <c r="E196" s="16">
        <f t="shared" si="4"/>
        <v>364.61533243627446</v>
      </c>
      <c r="F196" s="16">
        <f t="shared" si="5"/>
        <v>185.37727735026735</v>
      </c>
    </row>
    <row r="197" spans="1:6" x14ac:dyDescent="0.4">
      <c r="A197" s="7">
        <v>42555</v>
      </c>
      <c r="B197" s="8">
        <v>293</v>
      </c>
      <c r="C197" s="8">
        <v>0</v>
      </c>
      <c r="D197" s="8">
        <v>0</v>
      </c>
      <c r="E197" s="16">
        <f t="shared" si="4"/>
        <v>176.49415219463884</v>
      </c>
      <c r="F197" s="16">
        <f t="shared" si="5"/>
        <v>13573.612572845977</v>
      </c>
    </row>
    <row r="198" spans="1:6" x14ac:dyDescent="0.4">
      <c r="A198" s="7">
        <v>42556</v>
      </c>
      <c r="B198" s="8">
        <v>110</v>
      </c>
      <c r="C198" s="8">
        <v>0</v>
      </c>
      <c r="D198" s="8">
        <v>0</v>
      </c>
      <c r="E198" s="16">
        <f t="shared" si="4"/>
        <v>176.49415219463884</v>
      </c>
      <c r="F198" s="16">
        <f t="shared" si="5"/>
        <v>4421.472276083794</v>
      </c>
    </row>
    <row r="199" spans="1:6" x14ac:dyDescent="0.4">
      <c r="A199" s="7">
        <v>42557</v>
      </c>
      <c r="B199" s="8">
        <v>244</v>
      </c>
      <c r="C199" s="8">
        <v>1</v>
      </c>
      <c r="D199" s="8">
        <v>0</v>
      </c>
      <c r="E199" s="16">
        <f t="shared" si="4"/>
        <v>205.21133591818878</v>
      </c>
      <c r="F199" s="16">
        <f t="shared" si="5"/>
        <v>1504.5604612515917</v>
      </c>
    </row>
    <row r="200" spans="1:6" x14ac:dyDescent="0.4">
      <c r="A200" s="7">
        <v>42558</v>
      </c>
      <c r="B200" s="8">
        <v>133</v>
      </c>
      <c r="C200" s="8">
        <v>0</v>
      </c>
      <c r="D200" s="8">
        <v>0</v>
      </c>
      <c r="E200" s="16">
        <f t="shared" si="4"/>
        <v>176.49415219463884</v>
      </c>
      <c r="F200" s="16">
        <f t="shared" si="5"/>
        <v>1891.7412751304068</v>
      </c>
    </row>
    <row r="201" spans="1:6" x14ac:dyDescent="0.4">
      <c r="A201" s="7">
        <v>42559</v>
      </c>
      <c r="B201" s="8">
        <v>205</v>
      </c>
      <c r="C201" s="8">
        <v>0</v>
      </c>
      <c r="D201" s="8">
        <v>0</v>
      </c>
      <c r="E201" s="16">
        <f t="shared" si="4"/>
        <v>176.49415219463884</v>
      </c>
      <c r="F201" s="16">
        <f t="shared" si="5"/>
        <v>812.58335910241351</v>
      </c>
    </row>
    <row r="202" spans="1:6" x14ac:dyDescent="0.4">
      <c r="A202" s="7">
        <v>42560</v>
      </c>
      <c r="B202" s="8">
        <v>238</v>
      </c>
      <c r="C202" s="8">
        <v>0</v>
      </c>
      <c r="D202" s="8">
        <v>0</v>
      </c>
      <c r="E202" s="16">
        <f t="shared" si="4"/>
        <v>176.49415219463884</v>
      </c>
      <c r="F202" s="16">
        <f t="shared" si="5"/>
        <v>3782.9693142562496</v>
      </c>
    </row>
    <row r="203" spans="1:6" x14ac:dyDescent="0.4">
      <c r="A203" s="7">
        <v>42561</v>
      </c>
      <c r="B203" s="8">
        <v>312</v>
      </c>
      <c r="C203" s="8">
        <v>0</v>
      </c>
      <c r="D203" s="8">
        <v>1</v>
      </c>
      <c r="E203" s="16">
        <f t="shared" si="4"/>
        <v>364.61533243627446</v>
      </c>
      <c r="F203" s="16">
        <f t="shared" si="5"/>
        <v>2768.373207379675</v>
      </c>
    </row>
    <row r="204" spans="1:6" x14ac:dyDescent="0.4">
      <c r="A204" s="7">
        <v>42562</v>
      </c>
      <c r="B204" s="8">
        <v>105</v>
      </c>
      <c r="C204" s="8">
        <v>0</v>
      </c>
      <c r="D204" s="8">
        <v>0</v>
      </c>
      <c r="E204" s="16">
        <f t="shared" si="4"/>
        <v>176.49415219463884</v>
      </c>
      <c r="F204" s="16">
        <f t="shared" si="5"/>
        <v>5111.4137980301821</v>
      </c>
    </row>
    <row r="205" spans="1:6" x14ac:dyDescent="0.4">
      <c r="A205" s="7">
        <v>42563</v>
      </c>
      <c r="B205" s="8">
        <v>258</v>
      </c>
      <c r="C205" s="8">
        <v>0</v>
      </c>
      <c r="D205" s="8">
        <v>0</v>
      </c>
      <c r="E205" s="16">
        <f t="shared" si="4"/>
        <v>176.49415219463884</v>
      </c>
      <c r="F205" s="16">
        <f t="shared" si="5"/>
        <v>6643.2032264706959</v>
      </c>
    </row>
    <row r="206" spans="1:6" x14ac:dyDescent="0.4">
      <c r="A206" s="7">
        <v>42564</v>
      </c>
      <c r="B206" s="8">
        <v>271</v>
      </c>
      <c r="C206" s="8">
        <v>1</v>
      </c>
      <c r="D206" s="8">
        <v>0</v>
      </c>
      <c r="E206" s="16">
        <f t="shared" ref="E206:E269" si="6">$B$9+$B$10*C206+$B$11*D206</f>
        <v>205.21133591818878</v>
      </c>
      <c r="F206" s="16">
        <f t="shared" ref="F206:F269" si="7">(B206-E206)^2</f>
        <v>4328.1483216693978</v>
      </c>
    </row>
    <row r="207" spans="1:6" x14ac:dyDescent="0.4">
      <c r="A207" s="7">
        <v>42565</v>
      </c>
      <c r="B207" s="8">
        <v>156</v>
      </c>
      <c r="C207" s="8">
        <v>0</v>
      </c>
      <c r="D207" s="8">
        <v>0</v>
      </c>
      <c r="E207" s="16">
        <f t="shared" si="6"/>
        <v>176.49415219463884</v>
      </c>
      <c r="F207" s="16">
        <f t="shared" si="7"/>
        <v>420.01027417702011</v>
      </c>
    </row>
    <row r="208" spans="1:6" x14ac:dyDescent="0.4">
      <c r="A208" s="7">
        <v>42566</v>
      </c>
      <c r="B208" s="8">
        <v>195</v>
      </c>
      <c r="C208" s="8">
        <v>0</v>
      </c>
      <c r="D208" s="8">
        <v>0</v>
      </c>
      <c r="E208" s="16">
        <f t="shared" si="6"/>
        <v>176.49415219463884</v>
      </c>
      <c r="F208" s="16">
        <f t="shared" si="7"/>
        <v>342.46640299519032</v>
      </c>
    </row>
    <row r="209" spans="1:6" x14ac:dyDescent="0.4">
      <c r="A209" s="7">
        <v>42567</v>
      </c>
      <c r="B209" s="8">
        <v>196</v>
      </c>
      <c r="C209" s="8">
        <v>0</v>
      </c>
      <c r="D209" s="8">
        <v>0</v>
      </c>
      <c r="E209" s="16">
        <f t="shared" si="6"/>
        <v>176.49415219463884</v>
      </c>
      <c r="F209" s="16">
        <f t="shared" si="7"/>
        <v>380.47809860591263</v>
      </c>
    </row>
    <row r="210" spans="1:6" x14ac:dyDescent="0.4">
      <c r="A210" s="7">
        <v>42568</v>
      </c>
      <c r="B210" s="8">
        <v>445</v>
      </c>
      <c r="C210" s="8">
        <v>0</v>
      </c>
      <c r="D210" s="8">
        <v>1</v>
      </c>
      <c r="E210" s="16">
        <f t="shared" si="6"/>
        <v>364.61533243627446</v>
      </c>
      <c r="F210" s="16">
        <f t="shared" si="7"/>
        <v>6461.694779330669</v>
      </c>
    </row>
    <row r="211" spans="1:6" x14ac:dyDescent="0.4">
      <c r="A211" s="7">
        <v>42569</v>
      </c>
      <c r="B211" s="8">
        <v>310</v>
      </c>
      <c r="C211" s="8">
        <v>0</v>
      </c>
      <c r="D211" s="8">
        <v>0</v>
      </c>
      <c r="E211" s="16">
        <f t="shared" si="6"/>
        <v>176.49415219463884</v>
      </c>
      <c r="F211" s="16">
        <f t="shared" si="7"/>
        <v>17823.811398228256</v>
      </c>
    </row>
    <row r="212" spans="1:6" x14ac:dyDescent="0.4">
      <c r="A212" s="7">
        <v>42570</v>
      </c>
      <c r="B212" s="8">
        <v>126</v>
      </c>
      <c r="C212" s="8">
        <v>0</v>
      </c>
      <c r="D212" s="8">
        <v>0</v>
      </c>
      <c r="E212" s="16">
        <f t="shared" si="6"/>
        <v>176.49415219463884</v>
      </c>
      <c r="F212" s="16">
        <f t="shared" si="7"/>
        <v>2549.6594058553505</v>
      </c>
    </row>
    <row r="213" spans="1:6" x14ac:dyDescent="0.4">
      <c r="A213" s="7">
        <v>42571</v>
      </c>
      <c r="B213" s="8">
        <v>176</v>
      </c>
      <c r="C213" s="8">
        <v>1</v>
      </c>
      <c r="D213" s="8">
        <v>0</v>
      </c>
      <c r="E213" s="16">
        <f t="shared" si="6"/>
        <v>205.21133591818878</v>
      </c>
      <c r="F213" s="16">
        <f t="shared" si="7"/>
        <v>853.30214612526595</v>
      </c>
    </row>
    <row r="214" spans="1:6" x14ac:dyDescent="0.4">
      <c r="A214" s="7">
        <v>42572</v>
      </c>
      <c r="B214" s="8">
        <v>168</v>
      </c>
      <c r="C214" s="8">
        <v>0</v>
      </c>
      <c r="D214" s="8">
        <v>0</v>
      </c>
      <c r="E214" s="16">
        <f t="shared" si="6"/>
        <v>176.49415219463884</v>
      </c>
      <c r="F214" s="16">
        <f t="shared" si="7"/>
        <v>72.15062150568788</v>
      </c>
    </row>
    <row r="215" spans="1:6" x14ac:dyDescent="0.4">
      <c r="A215" s="7">
        <v>42573</v>
      </c>
      <c r="B215" s="8">
        <v>242</v>
      </c>
      <c r="C215" s="8">
        <v>0</v>
      </c>
      <c r="D215" s="8">
        <v>0</v>
      </c>
      <c r="E215" s="16">
        <f t="shared" si="6"/>
        <v>176.49415219463884</v>
      </c>
      <c r="F215" s="16">
        <f t="shared" si="7"/>
        <v>4291.0160966991389</v>
      </c>
    </row>
    <row r="216" spans="1:6" x14ac:dyDescent="0.4">
      <c r="A216" s="7">
        <v>42574</v>
      </c>
      <c r="B216" s="8">
        <v>143</v>
      </c>
      <c r="C216" s="8">
        <v>0</v>
      </c>
      <c r="D216" s="8">
        <v>0</v>
      </c>
      <c r="E216" s="16">
        <f t="shared" si="6"/>
        <v>176.49415219463884</v>
      </c>
      <c r="F216" s="16">
        <f t="shared" si="7"/>
        <v>1121.85823123763</v>
      </c>
    </row>
    <row r="217" spans="1:6" x14ac:dyDescent="0.4">
      <c r="A217" s="7">
        <v>42575</v>
      </c>
      <c r="B217" s="8">
        <v>311</v>
      </c>
      <c r="C217" s="8">
        <v>0</v>
      </c>
      <c r="D217" s="8">
        <v>1</v>
      </c>
      <c r="E217" s="16">
        <f t="shared" si="6"/>
        <v>364.61533243627446</v>
      </c>
      <c r="F217" s="16">
        <f t="shared" si="7"/>
        <v>2874.6038722522239</v>
      </c>
    </row>
    <row r="218" spans="1:6" x14ac:dyDescent="0.4">
      <c r="A218" s="7">
        <v>42576</v>
      </c>
      <c r="B218" s="8">
        <v>191</v>
      </c>
      <c r="C218" s="8">
        <v>0</v>
      </c>
      <c r="D218" s="8">
        <v>0</v>
      </c>
      <c r="E218" s="16">
        <f t="shared" si="6"/>
        <v>176.49415219463884</v>
      </c>
      <c r="F218" s="16">
        <f t="shared" si="7"/>
        <v>210.41962055230107</v>
      </c>
    </row>
    <row r="219" spans="1:6" x14ac:dyDescent="0.4">
      <c r="A219" s="7">
        <v>42577</v>
      </c>
      <c r="B219" s="8">
        <v>120</v>
      </c>
      <c r="C219" s="8">
        <v>0</v>
      </c>
      <c r="D219" s="8">
        <v>0</v>
      </c>
      <c r="E219" s="16">
        <f t="shared" si="6"/>
        <v>176.49415219463884</v>
      </c>
      <c r="F219" s="16">
        <f t="shared" si="7"/>
        <v>3191.5892321910169</v>
      </c>
    </row>
    <row r="220" spans="1:6" x14ac:dyDescent="0.4">
      <c r="A220" s="7">
        <v>42578</v>
      </c>
      <c r="B220" s="8">
        <v>237</v>
      </c>
      <c r="C220" s="8">
        <v>1</v>
      </c>
      <c r="D220" s="8">
        <v>0</v>
      </c>
      <c r="E220" s="16">
        <f t="shared" si="6"/>
        <v>205.21133591818878</v>
      </c>
      <c r="F220" s="16">
        <f t="shared" si="7"/>
        <v>1010.5191641062347</v>
      </c>
    </row>
    <row r="221" spans="1:6" x14ac:dyDescent="0.4">
      <c r="A221" s="7">
        <v>42579</v>
      </c>
      <c r="B221" s="8">
        <v>220</v>
      </c>
      <c r="C221" s="8">
        <v>0</v>
      </c>
      <c r="D221" s="8">
        <v>0</v>
      </c>
      <c r="E221" s="16">
        <f t="shared" si="6"/>
        <v>176.49415219463884</v>
      </c>
      <c r="F221" s="16">
        <f t="shared" si="7"/>
        <v>1892.7587932632482</v>
      </c>
    </row>
    <row r="222" spans="1:6" x14ac:dyDescent="0.4">
      <c r="A222" s="7">
        <v>42580</v>
      </c>
      <c r="B222" s="8">
        <v>256</v>
      </c>
      <c r="C222" s="8">
        <v>0</v>
      </c>
      <c r="D222" s="8">
        <v>0</v>
      </c>
      <c r="E222" s="16">
        <f t="shared" si="6"/>
        <v>176.49415219463884</v>
      </c>
      <c r="F222" s="16">
        <f t="shared" si="7"/>
        <v>6321.1798352492515</v>
      </c>
    </row>
    <row r="223" spans="1:6" x14ac:dyDescent="0.4">
      <c r="A223" s="7">
        <v>42581</v>
      </c>
      <c r="B223" s="8">
        <v>182</v>
      </c>
      <c r="C223" s="8">
        <v>0</v>
      </c>
      <c r="D223" s="8">
        <v>0</v>
      </c>
      <c r="E223" s="16">
        <f t="shared" si="6"/>
        <v>176.49415219463884</v>
      </c>
      <c r="F223" s="16">
        <f t="shared" si="7"/>
        <v>30.314360055800265</v>
      </c>
    </row>
    <row r="224" spans="1:6" x14ac:dyDescent="0.4">
      <c r="A224" s="7">
        <v>42582</v>
      </c>
      <c r="B224" s="8">
        <v>355</v>
      </c>
      <c r="C224" s="8">
        <v>0</v>
      </c>
      <c r="D224" s="8">
        <v>1</v>
      </c>
      <c r="E224" s="16">
        <f t="shared" si="6"/>
        <v>364.61533243627446</v>
      </c>
      <c r="F224" s="16">
        <f t="shared" si="7"/>
        <v>92.454617860071679</v>
      </c>
    </row>
    <row r="225" spans="1:6" x14ac:dyDescent="0.4">
      <c r="A225" s="7">
        <v>42583</v>
      </c>
      <c r="B225" s="8">
        <v>251</v>
      </c>
      <c r="C225" s="8">
        <v>0</v>
      </c>
      <c r="D225" s="8">
        <v>0</v>
      </c>
      <c r="E225" s="16">
        <f t="shared" si="6"/>
        <v>176.49415219463884</v>
      </c>
      <c r="F225" s="16">
        <f t="shared" si="7"/>
        <v>5551.1213571956396</v>
      </c>
    </row>
    <row r="226" spans="1:6" x14ac:dyDescent="0.4">
      <c r="A226" s="7">
        <v>42584</v>
      </c>
      <c r="B226" s="8">
        <v>177</v>
      </c>
      <c r="C226" s="8">
        <v>0</v>
      </c>
      <c r="D226" s="8">
        <v>0</v>
      </c>
      <c r="E226" s="16">
        <f t="shared" si="6"/>
        <v>176.49415219463884</v>
      </c>
      <c r="F226" s="16">
        <f t="shared" si="7"/>
        <v>0.25588200218869855</v>
      </c>
    </row>
    <row r="227" spans="1:6" x14ac:dyDescent="0.4">
      <c r="A227" s="7">
        <v>42585</v>
      </c>
      <c r="B227" s="8">
        <v>248</v>
      </c>
      <c r="C227" s="8">
        <v>1</v>
      </c>
      <c r="D227" s="8">
        <v>0</v>
      </c>
      <c r="E227" s="16">
        <f t="shared" si="6"/>
        <v>205.21133591818878</v>
      </c>
      <c r="F227" s="16">
        <f t="shared" si="7"/>
        <v>1830.8697739060815</v>
      </c>
    </row>
    <row r="228" spans="1:6" x14ac:dyDescent="0.4">
      <c r="A228" s="7">
        <v>42586</v>
      </c>
      <c r="B228" s="8">
        <v>210</v>
      </c>
      <c r="C228" s="8">
        <v>0</v>
      </c>
      <c r="D228" s="8">
        <v>0</v>
      </c>
      <c r="E228" s="16">
        <f t="shared" si="6"/>
        <v>176.49415219463884</v>
      </c>
      <c r="F228" s="16">
        <f t="shared" si="7"/>
        <v>1122.6418371560251</v>
      </c>
    </row>
    <row r="229" spans="1:6" x14ac:dyDescent="0.4">
      <c r="A229" s="7">
        <v>42587</v>
      </c>
      <c r="B229" s="8">
        <v>203</v>
      </c>
      <c r="C229" s="8">
        <v>0</v>
      </c>
      <c r="D229" s="8">
        <v>0</v>
      </c>
      <c r="E229" s="16">
        <f t="shared" si="6"/>
        <v>176.49415219463884</v>
      </c>
      <c r="F229" s="16">
        <f t="shared" si="7"/>
        <v>702.55996788096888</v>
      </c>
    </row>
    <row r="230" spans="1:6" x14ac:dyDescent="0.4">
      <c r="A230" s="7">
        <v>42588</v>
      </c>
      <c r="B230" s="8">
        <v>249</v>
      </c>
      <c r="C230" s="8">
        <v>0</v>
      </c>
      <c r="D230" s="8">
        <v>0</v>
      </c>
      <c r="E230" s="16">
        <f t="shared" si="6"/>
        <v>176.49415219463884</v>
      </c>
      <c r="F230" s="16">
        <f t="shared" si="7"/>
        <v>5257.0979659741952</v>
      </c>
    </row>
    <row r="231" spans="1:6" x14ac:dyDescent="0.4">
      <c r="A231" s="7">
        <v>42589</v>
      </c>
      <c r="B231" s="8">
        <v>467</v>
      </c>
      <c r="C231" s="8">
        <v>0</v>
      </c>
      <c r="D231" s="8">
        <v>1</v>
      </c>
      <c r="E231" s="16">
        <f t="shared" si="6"/>
        <v>364.61533243627446</v>
      </c>
      <c r="F231" s="16">
        <f t="shared" si="7"/>
        <v>10482.620152134594</v>
      </c>
    </row>
    <row r="232" spans="1:6" x14ac:dyDescent="0.4">
      <c r="A232" s="7">
        <v>42590</v>
      </c>
      <c r="B232" s="8">
        <v>211</v>
      </c>
      <c r="C232" s="8">
        <v>0</v>
      </c>
      <c r="D232" s="8">
        <v>0</v>
      </c>
      <c r="E232" s="16">
        <f t="shared" si="6"/>
        <v>176.49415219463884</v>
      </c>
      <c r="F232" s="16">
        <f t="shared" si="7"/>
        <v>1190.6535327667473</v>
      </c>
    </row>
    <row r="233" spans="1:6" x14ac:dyDescent="0.4">
      <c r="A233" s="7">
        <v>42591</v>
      </c>
      <c r="B233" s="8">
        <v>154</v>
      </c>
      <c r="C233" s="8">
        <v>0</v>
      </c>
      <c r="D233" s="8">
        <v>0</v>
      </c>
      <c r="E233" s="16">
        <f t="shared" si="6"/>
        <v>176.49415219463884</v>
      </c>
      <c r="F233" s="16">
        <f t="shared" si="7"/>
        <v>505.98688295557548</v>
      </c>
    </row>
    <row r="234" spans="1:6" x14ac:dyDescent="0.4">
      <c r="A234" s="7">
        <v>42592</v>
      </c>
      <c r="B234" s="8">
        <v>158</v>
      </c>
      <c r="C234" s="8">
        <v>1</v>
      </c>
      <c r="D234" s="8">
        <v>0</v>
      </c>
      <c r="E234" s="16">
        <f t="shared" si="6"/>
        <v>205.21133591818878</v>
      </c>
      <c r="F234" s="16">
        <f t="shared" si="7"/>
        <v>2228.910239180062</v>
      </c>
    </row>
    <row r="235" spans="1:6" x14ac:dyDescent="0.4">
      <c r="A235" s="7">
        <v>42593</v>
      </c>
      <c r="B235" s="8">
        <v>154</v>
      </c>
      <c r="C235" s="8">
        <v>0</v>
      </c>
      <c r="D235" s="8">
        <v>0</v>
      </c>
      <c r="E235" s="16">
        <f t="shared" si="6"/>
        <v>176.49415219463884</v>
      </c>
      <c r="F235" s="16">
        <f t="shared" si="7"/>
        <v>505.98688295557548</v>
      </c>
    </row>
    <row r="236" spans="1:6" x14ac:dyDescent="0.4">
      <c r="A236" s="7">
        <v>42594</v>
      </c>
      <c r="B236" s="8">
        <v>228</v>
      </c>
      <c r="C236" s="8">
        <v>0</v>
      </c>
      <c r="D236" s="8">
        <v>0</v>
      </c>
      <c r="E236" s="16">
        <f t="shared" si="6"/>
        <v>176.49415219463884</v>
      </c>
      <c r="F236" s="16">
        <f t="shared" si="7"/>
        <v>2652.8523581490267</v>
      </c>
    </row>
    <row r="237" spans="1:6" x14ac:dyDescent="0.4">
      <c r="A237" s="7">
        <v>42595</v>
      </c>
      <c r="B237" s="8">
        <v>167</v>
      </c>
      <c r="C237" s="8">
        <v>0</v>
      </c>
      <c r="D237" s="8">
        <v>0</v>
      </c>
      <c r="E237" s="16">
        <f t="shared" si="6"/>
        <v>176.49415219463884</v>
      </c>
      <c r="F237" s="16">
        <f t="shared" si="7"/>
        <v>90.138925894965567</v>
      </c>
    </row>
    <row r="238" spans="1:6" x14ac:dyDescent="0.4">
      <c r="A238" s="7">
        <v>42596</v>
      </c>
      <c r="B238" s="8">
        <v>397</v>
      </c>
      <c r="C238" s="8">
        <v>0</v>
      </c>
      <c r="D238" s="8">
        <v>1</v>
      </c>
      <c r="E238" s="16">
        <f t="shared" si="6"/>
        <v>364.61533243627446</v>
      </c>
      <c r="F238" s="16">
        <f t="shared" si="7"/>
        <v>1048.7666932130173</v>
      </c>
    </row>
    <row r="239" spans="1:6" x14ac:dyDescent="0.4">
      <c r="A239" s="7">
        <v>42597</v>
      </c>
      <c r="B239" s="8">
        <v>122</v>
      </c>
      <c r="C239" s="8">
        <v>0</v>
      </c>
      <c r="D239" s="8">
        <v>0</v>
      </c>
      <c r="E239" s="16">
        <f t="shared" si="6"/>
        <v>176.49415219463884</v>
      </c>
      <c r="F239" s="16">
        <f t="shared" si="7"/>
        <v>2969.6126234124613</v>
      </c>
    </row>
    <row r="240" spans="1:6" x14ac:dyDescent="0.4">
      <c r="A240" s="7">
        <v>42598</v>
      </c>
      <c r="B240" s="8">
        <v>138</v>
      </c>
      <c r="C240" s="8">
        <v>0</v>
      </c>
      <c r="D240" s="8">
        <v>0</v>
      </c>
      <c r="E240" s="16">
        <f t="shared" si="6"/>
        <v>176.49415219463884</v>
      </c>
      <c r="F240" s="16">
        <f t="shared" si="7"/>
        <v>1481.7997531840185</v>
      </c>
    </row>
    <row r="241" spans="1:6" x14ac:dyDescent="0.4">
      <c r="A241" s="7">
        <v>42599</v>
      </c>
      <c r="B241" s="8">
        <v>192</v>
      </c>
      <c r="C241" s="8">
        <v>1</v>
      </c>
      <c r="D241" s="8">
        <v>0</v>
      </c>
      <c r="E241" s="16">
        <f t="shared" si="6"/>
        <v>205.21133591818878</v>
      </c>
      <c r="F241" s="16">
        <f t="shared" si="7"/>
        <v>174.53939674322498</v>
      </c>
    </row>
    <row r="242" spans="1:6" x14ac:dyDescent="0.4">
      <c r="A242" s="7">
        <v>42600</v>
      </c>
      <c r="B242" s="8">
        <v>171</v>
      </c>
      <c r="C242" s="8">
        <v>0</v>
      </c>
      <c r="D242" s="8">
        <v>0</v>
      </c>
      <c r="E242" s="16">
        <f t="shared" si="6"/>
        <v>176.49415219463884</v>
      </c>
      <c r="F242" s="16">
        <f t="shared" si="7"/>
        <v>30.18570833785482</v>
      </c>
    </row>
    <row r="243" spans="1:6" x14ac:dyDescent="0.4">
      <c r="A243" s="7">
        <v>42601</v>
      </c>
      <c r="B243" s="8">
        <v>211</v>
      </c>
      <c r="C243" s="8">
        <v>0</v>
      </c>
      <c r="D243" s="8">
        <v>0</v>
      </c>
      <c r="E243" s="16">
        <f t="shared" si="6"/>
        <v>176.49415219463884</v>
      </c>
      <c r="F243" s="16">
        <f t="shared" si="7"/>
        <v>1190.6535327667473</v>
      </c>
    </row>
    <row r="244" spans="1:6" x14ac:dyDescent="0.4">
      <c r="A244" s="7">
        <v>42602</v>
      </c>
      <c r="B244" s="8">
        <v>158</v>
      </c>
      <c r="C244" s="8">
        <v>0</v>
      </c>
      <c r="D244" s="8">
        <v>0</v>
      </c>
      <c r="E244" s="16">
        <f t="shared" si="6"/>
        <v>176.49415219463884</v>
      </c>
      <c r="F244" s="16">
        <f t="shared" si="7"/>
        <v>342.03366539846473</v>
      </c>
    </row>
    <row r="245" spans="1:6" x14ac:dyDescent="0.4">
      <c r="A245" s="7">
        <v>42603</v>
      </c>
      <c r="B245" s="8">
        <v>428</v>
      </c>
      <c r="C245" s="8">
        <v>0</v>
      </c>
      <c r="D245" s="8">
        <v>1</v>
      </c>
      <c r="E245" s="16">
        <f t="shared" si="6"/>
        <v>364.61533243627446</v>
      </c>
      <c r="F245" s="16">
        <f t="shared" si="7"/>
        <v>4017.616082164001</v>
      </c>
    </row>
    <row r="246" spans="1:6" x14ac:dyDescent="0.4">
      <c r="A246" s="7">
        <v>42604</v>
      </c>
      <c r="B246" s="8">
        <v>267</v>
      </c>
      <c r="C246" s="8">
        <v>0</v>
      </c>
      <c r="D246" s="8">
        <v>0</v>
      </c>
      <c r="E246" s="16">
        <f t="shared" si="6"/>
        <v>176.49415219463884</v>
      </c>
      <c r="F246" s="16">
        <f t="shared" si="7"/>
        <v>8191.3084869671966</v>
      </c>
    </row>
    <row r="247" spans="1:6" x14ac:dyDescent="0.4">
      <c r="A247" s="7">
        <v>42605</v>
      </c>
      <c r="B247" s="8">
        <v>272</v>
      </c>
      <c r="C247" s="8">
        <v>0</v>
      </c>
      <c r="D247" s="8">
        <v>0</v>
      </c>
      <c r="E247" s="16">
        <f t="shared" si="6"/>
        <v>176.49415219463884</v>
      </c>
      <c r="F247" s="16">
        <f t="shared" si="7"/>
        <v>9121.3669650208085</v>
      </c>
    </row>
    <row r="248" spans="1:6" x14ac:dyDescent="0.4">
      <c r="A248" s="7">
        <v>42606</v>
      </c>
      <c r="B248" s="8">
        <v>84</v>
      </c>
      <c r="C248" s="8">
        <v>1</v>
      </c>
      <c r="D248" s="8">
        <v>0</v>
      </c>
      <c r="E248" s="16">
        <f t="shared" si="6"/>
        <v>205.21133591818878</v>
      </c>
      <c r="F248" s="16">
        <f t="shared" si="7"/>
        <v>14692.187955072002</v>
      </c>
    </row>
    <row r="249" spans="1:6" x14ac:dyDescent="0.4">
      <c r="A249" s="7">
        <v>42607</v>
      </c>
      <c r="B249" s="8">
        <v>273</v>
      </c>
      <c r="C249" s="8">
        <v>0</v>
      </c>
      <c r="D249" s="8">
        <v>0</v>
      </c>
      <c r="E249" s="16">
        <f t="shared" si="6"/>
        <v>176.49415219463884</v>
      </c>
      <c r="F249" s="16">
        <f t="shared" si="7"/>
        <v>9313.3786606315316</v>
      </c>
    </row>
    <row r="250" spans="1:6" x14ac:dyDescent="0.4">
      <c r="A250" s="7">
        <v>42608</v>
      </c>
      <c r="B250" s="8">
        <v>185</v>
      </c>
      <c r="C250" s="8">
        <v>0</v>
      </c>
      <c r="D250" s="8">
        <v>0</v>
      </c>
      <c r="E250" s="16">
        <f t="shared" si="6"/>
        <v>176.49415219463884</v>
      </c>
      <c r="F250" s="16">
        <f t="shared" si="7"/>
        <v>72.349446887967204</v>
      </c>
    </row>
    <row r="251" spans="1:6" x14ac:dyDescent="0.4">
      <c r="A251" s="7">
        <v>42609</v>
      </c>
      <c r="B251" s="8">
        <v>199</v>
      </c>
      <c r="C251" s="8">
        <v>0</v>
      </c>
      <c r="D251" s="8">
        <v>0</v>
      </c>
      <c r="E251" s="16">
        <f t="shared" si="6"/>
        <v>176.49415219463884</v>
      </c>
      <c r="F251" s="16">
        <f t="shared" si="7"/>
        <v>506.51318543807957</v>
      </c>
    </row>
    <row r="252" spans="1:6" x14ac:dyDescent="0.4">
      <c r="A252" s="7">
        <v>42610</v>
      </c>
      <c r="B252" s="8">
        <v>255</v>
      </c>
      <c r="C252" s="8">
        <v>0</v>
      </c>
      <c r="D252" s="8">
        <v>1</v>
      </c>
      <c r="E252" s="16">
        <f t="shared" si="6"/>
        <v>364.61533243627446</v>
      </c>
      <c r="F252" s="16">
        <f t="shared" si="7"/>
        <v>12015.521105114964</v>
      </c>
    </row>
    <row r="253" spans="1:6" x14ac:dyDescent="0.4">
      <c r="A253" s="7">
        <v>42611</v>
      </c>
      <c r="B253" s="8">
        <v>150</v>
      </c>
      <c r="C253" s="8">
        <v>0</v>
      </c>
      <c r="D253" s="8">
        <v>0</v>
      </c>
      <c r="E253" s="16">
        <f t="shared" si="6"/>
        <v>176.49415219463884</v>
      </c>
      <c r="F253" s="16">
        <f t="shared" si="7"/>
        <v>701.94010051268629</v>
      </c>
    </row>
    <row r="254" spans="1:6" x14ac:dyDescent="0.4">
      <c r="A254" s="7">
        <v>42612</v>
      </c>
      <c r="B254" s="8">
        <v>162</v>
      </c>
      <c r="C254" s="8">
        <v>0</v>
      </c>
      <c r="D254" s="8">
        <v>0</v>
      </c>
      <c r="E254" s="16">
        <f t="shared" si="6"/>
        <v>176.49415219463884</v>
      </c>
      <c r="F254" s="16">
        <f t="shared" si="7"/>
        <v>210.08044784135399</v>
      </c>
    </row>
    <row r="255" spans="1:6" x14ac:dyDescent="0.4">
      <c r="A255" s="7">
        <v>42613</v>
      </c>
      <c r="B255" s="8">
        <v>154</v>
      </c>
      <c r="C255" s="8">
        <v>1</v>
      </c>
      <c r="D255" s="8">
        <v>0</v>
      </c>
      <c r="E255" s="16">
        <f t="shared" si="6"/>
        <v>205.21133591818878</v>
      </c>
      <c r="F255" s="16">
        <f t="shared" si="7"/>
        <v>2622.600926525572</v>
      </c>
    </row>
    <row r="256" spans="1:6" x14ac:dyDescent="0.4">
      <c r="A256" s="7">
        <v>42614</v>
      </c>
      <c r="B256" s="8">
        <v>208</v>
      </c>
      <c r="C256" s="8">
        <v>0</v>
      </c>
      <c r="D256" s="8">
        <v>0</v>
      </c>
      <c r="E256" s="16">
        <f t="shared" si="6"/>
        <v>176.49415219463884</v>
      </c>
      <c r="F256" s="16">
        <f t="shared" si="7"/>
        <v>992.61844593458045</v>
      </c>
    </row>
    <row r="257" spans="1:6" x14ac:dyDescent="0.4">
      <c r="A257" s="7">
        <v>42615</v>
      </c>
      <c r="B257" s="8">
        <v>117</v>
      </c>
      <c r="C257" s="8">
        <v>0</v>
      </c>
      <c r="D257" s="8">
        <v>0</v>
      </c>
      <c r="E257" s="16">
        <f t="shared" si="6"/>
        <v>176.49415219463884</v>
      </c>
      <c r="F257" s="16">
        <f t="shared" si="7"/>
        <v>3539.5541453588498</v>
      </c>
    </row>
    <row r="258" spans="1:6" x14ac:dyDescent="0.4">
      <c r="A258" s="7">
        <v>42616</v>
      </c>
      <c r="B258" s="8">
        <v>141</v>
      </c>
      <c r="C258" s="8">
        <v>0</v>
      </c>
      <c r="D258" s="8">
        <v>0</v>
      </c>
      <c r="E258" s="16">
        <f t="shared" si="6"/>
        <v>176.49415219463884</v>
      </c>
      <c r="F258" s="16">
        <f t="shared" si="7"/>
        <v>1259.8348400161854</v>
      </c>
    </row>
    <row r="259" spans="1:6" x14ac:dyDescent="0.4">
      <c r="A259" s="7">
        <v>42617</v>
      </c>
      <c r="B259" s="8">
        <v>340</v>
      </c>
      <c r="C259" s="8">
        <v>0</v>
      </c>
      <c r="D259" s="8">
        <v>1</v>
      </c>
      <c r="E259" s="16">
        <f t="shared" si="6"/>
        <v>364.61533243627446</v>
      </c>
      <c r="F259" s="16">
        <f t="shared" si="7"/>
        <v>605.91459094830543</v>
      </c>
    </row>
    <row r="260" spans="1:6" x14ac:dyDescent="0.4">
      <c r="A260" s="7">
        <v>42618</v>
      </c>
      <c r="B260" s="8">
        <v>231</v>
      </c>
      <c r="C260" s="8">
        <v>0</v>
      </c>
      <c r="D260" s="8">
        <v>0</v>
      </c>
      <c r="E260" s="16">
        <f t="shared" si="6"/>
        <v>176.49415219463884</v>
      </c>
      <c r="F260" s="16">
        <f t="shared" si="7"/>
        <v>2970.8874449811938</v>
      </c>
    </row>
    <row r="261" spans="1:6" x14ac:dyDescent="0.4">
      <c r="A261" s="7">
        <v>42619</v>
      </c>
      <c r="B261" s="8">
        <v>121</v>
      </c>
      <c r="C261" s="8">
        <v>0</v>
      </c>
      <c r="D261" s="8">
        <v>0</v>
      </c>
      <c r="E261" s="16">
        <f t="shared" si="6"/>
        <v>176.49415219463884</v>
      </c>
      <c r="F261" s="16">
        <f t="shared" si="7"/>
        <v>3079.6009278017391</v>
      </c>
    </row>
    <row r="262" spans="1:6" x14ac:dyDescent="0.4">
      <c r="A262" s="7">
        <v>42620</v>
      </c>
      <c r="B262" s="8">
        <v>162</v>
      </c>
      <c r="C262" s="8">
        <v>1</v>
      </c>
      <c r="D262" s="8">
        <v>0</v>
      </c>
      <c r="E262" s="16">
        <f t="shared" si="6"/>
        <v>205.21133591818878</v>
      </c>
      <c r="F262" s="16">
        <f t="shared" si="7"/>
        <v>1867.2195518345518</v>
      </c>
    </row>
    <row r="263" spans="1:6" x14ac:dyDescent="0.4">
      <c r="A263" s="7">
        <v>42621</v>
      </c>
      <c r="B263" s="8">
        <v>142</v>
      </c>
      <c r="C263" s="8">
        <v>0</v>
      </c>
      <c r="D263" s="8">
        <v>0</v>
      </c>
      <c r="E263" s="16">
        <f t="shared" si="6"/>
        <v>176.49415219463884</v>
      </c>
      <c r="F263" s="16">
        <f t="shared" si="7"/>
        <v>1189.8465356269078</v>
      </c>
    </row>
    <row r="264" spans="1:6" x14ac:dyDescent="0.4">
      <c r="A264" s="7">
        <v>42622</v>
      </c>
      <c r="B264" s="8">
        <v>193</v>
      </c>
      <c r="C264" s="8">
        <v>0</v>
      </c>
      <c r="D264" s="8">
        <v>0</v>
      </c>
      <c r="E264" s="16">
        <f t="shared" si="6"/>
        <v>176.49415219463884</v>
      </c>
      <c r="F264" s="16">
        <f t="shared" si="7"/>
        <v>272.4430117737457</v>
      </c>
    </row>
    <row r="265" spans="1:6" x14ac:dyDescent="0.4">
      <c r="A265" s="7">
        <v>42623</v>
      </c>
      <c r="B265" s="8">
        <v>149</v>
      </c>
      <c r="C265" s="8">
        <v>0</v>
      </c>
      <c r="D265" s="8">
        <v>0</v>
      </c>
      <c r="E265" s="16">
        <f t="shared" si="6"/>
        <v>176.49415219463884</v>
      </c>
      <c r="F265" s="16">
        <f t="shared" si="7"/>
        <v>755.92840490196397</v>
      </c>
    </row>
    <row r="266" spans="1:6" x14ac:dyDescent="0.4">
      <c r="A266" s="7">
        <v>42624</v>
      </c>
      <c r="B266" s="8">
        <v>359</v>
      </c>
      <c r="C266" s="8">
        <v>0</v>
      </c>
      <c r="D266" s="8">
        <v>1</v>
      </c>
      <c r="E266" s="16">
        <f t="shared" si="6"/>
        <v>364.61533243627446</v>
      </c>
      <c r="F266" s="16">
        <f t="shared" si="7"/>
        <v>31.53195836987603</v>
      </c>
    </row>
    <row r="267" spans="1:6" x14ac:dyDescent="0.4">
      <c r="A267" s="7">
        <v>42625</v>
      </c>
      <c r="B267" s="8">
        <v>106</v>
      </c>
      <c r="C267" s="8">
        <v>0</v>
      </c>
      <c r="D267" s="8">
        <v>0</v>
      </c>
      <c r="E267" s="16">
        <f t="shared" si="6"/>
        <v>176.49415219463884</v>
      </c>
      <c r="F267" s="16">
        <f t="shared" si="7"/>
        <v>4969.4254936409043</v>
      </c>
    </row>
    <row r="268" spans="1:6" x14ac:dyDescent="0.4">
      <c r="A268" s="7">
        <v>42626</v>
      </c>
      <c r="B268" s="8">
        <v>122</v>
      </c>
      <c r="C268" s="8">
        <v>0</v>
      </c>
      <c r="D268" s="8">
        <v>0</v>
      </c>
      <c r="E268" s="16">
        <f t="shared" si="6"/>
        <v>176.49415219463884</v>
      </c>
      <c r="F268" s="16">
        <f t="shared" si="7"/>
        <v>2969.6126234124613</v>
      </c>
    </row>
    <row r="269" spans="1:6" x14ac:dyDescent="0.4">
      <c r="A269" s="7">
        <v>42627</v>
      </c>
      <c r="B269" s="8">
        <v>166</v>
      </c>
      <c r="C269" s="8">
        <v>1</v>
      </c>
      <c r="D269" s="8">
        <v>0</v>
      </c>
      <c r="E269" s="16">
        <f t="shared" si="6"/>
        <v>205.21133591818878</v>
      </c>
      <c r="F269" s="16">
        <f t="shared" si="7"/>
        <v>1537.5288644890416</v>
      </c>
    </row>
    <row r="270" spans="1:6" x14ac:dyDescent="0.4">
      <c r="A270" s="7">
        <v>42628</v>
      </c>
      <c r="B270" s="8">
        <v>137</v>
      </c>
      <c r="C270" s="8">
        <v>0</v>
      </c>
      <c r="D270" s="8">
        <v>0</v>
      </c>
      <c r="E270" s="16">
        <f t="shared" ref="E270:E333" si="8">$B$9+$B$10*C270+$B$11*D270</f>
        <v>176.49415219463884</v>
      </c>
      <c r="F270" s="16">
        <f t="shared" ref="F270:F333" si="9">(B270-E270)^2</f>
        <v>1559.7880575732961</v>
      </c>
    </row>
    <row r="271" spans="1:6" x14ac:dyDescent="0.4">
      <c r="A271" s="7">
        <v>42629</v>
      </c>
      <c r="B271" s="8">
        <v>179</v>
      </c>
      <c r="C271" s="8">
        <v>0</v>
      </c>
      <c r="D271" s="8">
        <v>0</v>
      </c>
      <c r="E271" s="16">
        <f t="shared" si="8"/>
        <v>176.49415219463884</v>
      </c>
      <c r="F271" s="16">
        <f t="shared" si="9"/>
        <v>6.2792732236333251</v>
      </c>
    </row>
    <row r="272" spans="1:6" x14ac:dyDescent="0.4">
      <c r="A272" s="7">
        <v>42630</v>
      </c>
      <c r="B272" s="8">
        <v>168</v>
      </c>
      <c r="C272" s="8">
        <v>0</v>
      </c>
      <c r="D272" s="8">
        <v>0</v>
      </c>
      <c r="E272" s="16">
        <f t="shared" si="8"/>
        <v>176.49415219463884</v>
      </c>
      <c r="F272" s="16">
        <f t="shared" si="9"/>
        <v>72.15062150568788</v>
      </c>
    </row>
    <row r="273" spans="1:6" x14ac:dyDescent="0.4">
      <c r="A273" s="7">
        <v>42631</v>
      </c>
      <c r="B273" s="8">
        <v>354</v>
      </c>
      <c r="C273" s="8">
        <v>0</v>
      </c>
      <c r="D273" s="8">
        <v>1</v>
      </c>
      <c r="E273" s="16">
        <f t="shared" si="8"/>
        <v>364.61533243627446</v>
      </c>
      <c r="F273" s="16">
        <f t="shared" si="9"/>
        <v>112.68528273262059</v>
      </c>
    </row>
    <row r="274" spans="1:6" x14ac:dyDescent="0.4">
      <c r="A274" s="7">
        <v>42632</v>
      </c>
      <c r="B274" s="8">
        <v>166</v>
      </c>
      <c r="C274" s="8">
        <v>0</v>
      </c>
      <c r="D274" s="8">
        <v>0</v>
      </c>
      <c r="E274" s="16">
        <f t="shared" si="8"/>
        <v>176.49415219463884</v>
      </c>
      <c r="F274" s="16">
        <f t="shared" si="9"/>
        <v>110.12723028424325</v>
      </c>
    </row>
    <row r="275" spans="1:6" x14ac:dyDescent="0.4">
      <c r="A275" s="7">
        <v>42633</v>
      </c>
      <c r="B275" s="8">
        <v>151</v>
      </c>
      <c r="C275" s="8">
        <v>0</v>
      </c>
      <c r="D275" s="8">
        <v>0</v>
      </c>
      <c r="E275" s="16">
        <f t="shared" si="8"/>
        <v>176.49415219463884</v>
      </c>
      <c r="F275" s="16">
        <f t="shared" si="9"/>
        <v>649.9517961234086</v>
      </c>
    </row>
    <row r="276" spans="1:6" x14ac:dyDescent="0.4">
      <c r="A276" s="7">
        <v>42634</v>
      </c>
      <c r="B276" s="8">
        <v>144</v>
      </c>
      <c r="C276" s="8">
        <v>1</v>
      </c>
      <c r="D276" s="8">
        <v>0</v>
      </c>
      <c r="E276" s="16">
        <f t="shared" si="8"/>
        <v>205.21133591818878</v>
      </c>
      <c r="F276" s="16">
        <f t="shared" si="9"/>
        <v>3746.827644889348</v>
      </c>
    </row>
    <row r="277" spans="1:6" x14ac:dyDescent="0.4">
      <c r="A277" s="7">
        <v>42635</v>
      </c>
      <c r="B277" s="8">
        <v>226</v>
      </c>
      <c r="C277" s="8">
        <v>0</v>
      </c>
      <c r="D277" s="8">
        <v>0</v>
      </c>
      <c r="E277" s="16">
        <f t="shared" si="8"/>
        <v>176.49415219463884</v>
      </c>
      <c r="F277" s="16">
        <f t="shared" si="9"/>
        <v>2450.8289669275819</v>
      </c>
    </row>
    <row r="278" spans="1:6" x14ac:dyDescent="0.4">
      <c r="A278" s="7">
        <v>42636</v>
      </c>
      <c r="B278" s="8">
        <v>194</v>
      </c>
      <c r="C278" s="8">
        <v>0</v>
      </c>
      <c r="D278" s="8">
        <v>0</v>
      </c>
      <c r="E278" s="16">
        <f t="shared" si="8"/>
        <v>176.49415219463884</v>
      </c>
      <c r="F278" s="16">
        <f t="shared" si="9"/>
        <v>306.45470738446801</v>
      </c>
    </row>
    <row r="279" spans="1:6" x14ac:dyDescent="0.4">
      <c r="A279" s="7">
        <v>42637</v>
      </c>
      <c r="B279" s="8">
        <v>118</v>
      </c>
      <c r="C279" s="8">
        <v>0</v>
      </c>
      <c r="D279" s="8">
        <v>0</v>
      </c>
      <c r="E279" s="16">
        <f t="shared" si="8"/>
        <v>176.49415219463884</v>
      </c>
      <c r="F279" s="16">
        <f t="shared" si="9"/>
        <v>3421.565840969572</v>
      </c>
    </row>
    <row r="280" spans="1:6" x14ac:dyDescent="0.4">
      <c r="A280" s="7">
        <v>42638</v>
      </c>
      <c r="B280" s="8">
        <v>425</v>
      </c>
      <c r="C280" s="8">
        <v>0</v>
      </c>
      <c r="D280" s="8">
        <v>1</v>
      </c>
      <c r="E280" s="16">
        <f t="shared" si="8"/>
        <v>364.61533243627446</v>
      </c>
      <c r="F280" s="16">
        <f t="shared" si="9"/>
        <v>3646.3080767816477</v>
      </c>
    </row>
    <row r="281" spans="1:6" x14ac:dyDescent="0.4">
      <c r="A281" s="7">
        <v>42639</v>
      </c>
      <c r="B281" s="8">
        <v>112</v>
      </c>
      <c r="C281" s="8">
        <v>0</v>
      </c>
      <c r="D281" s="8">
        <v>0</v>
      </c>
      <c r="E281" s="16">
        <f t="shared" si="8"/>
        <v>176.49415219463884</v>
      </c>
      <c r="F281" s="16">
        <f t="shared" si="9"/>
        <v>4159.4956673052384</v>
      </c>
    </row>
    <row r="282" spans="1:6" x14ac:dyDescent="0.4">
      <c r="A282" s="7">
        <v>42640</v>
      </c>
      <c r="B282" s="8">
        <v>221</v>
      </c>
      <c r="C282" s="8">
        <v>0</v>
      </c>
      <c r="D282" s="8">
        <v>0</v>
      </c>
      <c r="E282" s="16">
        <f t="shared" si="8"/>
        <v>176.49415219463884</v>
      </c>
      <c r="F282" s="16">
        <f t="shared" si="9"/>
        <v>1980.7704888739704</v>
      </c>
    </row>
    <row r="283" spans="1:6" x14ac:dyDescent="0.4">
      <c r="A283" s="7">
        <v>42641</v>
      </c>
      <c r="B283" s="8">
        <v>253</v>
      </c>
      <c r="C283" s="8">
        <v>1</v>
      </c>
      <c r="D283" s="8">
        <v>0</v>
      </c>
      <c r="E283" s="16">
        <f t="shared" si="8"/>
        <v>205.21133591818878</v>
      </c>
      <c r="F283" s="16">
        <f t="shared" si="9"/>
        <v>2283.7564147241937</v>
      </c>
    </row>
    <row r="284" spans="1:6" x14ac:dyDescent="0.4">
      <c r="A284" s="7">
        <v>42642</v>
      </c>
      <c r="B284" s="8">
        <v>140</v>
      </c>
      <c r="C284" s="8">
        <v>0</v>
      </c>
      <c r="D284" s="8">
        <v>0</v>
      </c>
      <c r="E284" s="16">
        <f t="shared" si="8"/>
        <v>176.49415219463884</v>
      </c>
      <c r="F284" s="16">
        <f t="shared" si="9"/>
        <v>1331.8231444054632</v>
      </c>
    </row>
    <row r="285" spans="1:6" x14ac:dyDescent="0.4">
      <c r="A285" s="7">
        <v>42643</v>
      </c>
      <c r="B285" s="8">
        <v>77</v>
      </c>
      <c r="C285" s="8">
        <v>0</v>
      </c>
      <c r="D285" s="8">
        <v>0</v>
      </c>
      <c r="E285" s="16">
        <f t="shared" si="8"/>
        <v>176.49415219463884</v>
      </c>
      <c r="F285" s="16">
        <f t="shared" si="9"/>
        <v>9899.0863209299569</v>
      </c>
    </row>
    <row r="286" spans="1:6" x14ac:dyDescent="0.4">
      <c r="A286" s="7">
        <v>42644</v>
      </c>
      <c r="B286" s="8">
        <v>176</v>
      </c>
      <c r="C286" s="8">
        <v>0</v>
      </c>
      <c r="D286" s="8">
        <v>0</v>
      </c>
      <c r="E286" s="16">
        <f t="shared" si="8"/>
        <v>176.49415219463884</v>
      </c>
      <c r="F286" s="16">
        <f t="shared" si="9"/>
        <v>0.24418639146638538</v>
      </c>
    </row>
    <row r="287" spans="1:6" x14ac:dyDescent="0.4">
      <c r="A287" s="7">
        <v>42645</v>
      </c>
      <c r="B287" s="8">
        <v>330</v>
      </c>
      <c r="C287" s="8">
        <v>0</v>
      </c>
      <c r="D287" s="8">
        <v>1</v>
      </c>
      <c r="E287" s="16">
        <f t="shared" si="8"/>
        <v>364.61533243627446</v>
      </c>
      <c r="F287" s="16">
        <f t="shared" si="9"/>
        <v>1198.2212396737946</v>
      </c>
    </row>
    <row r="288" spans="1:6" x14ac:dyDescent="0.4">
      <c r="A288" s="7">
        <v>42646</v>
      </c>
      <c r="B288" s="8">
        <v>174</v>
      </c>
      <c r="C288" s="8">
        <v>0</v>
      </c>
      <c r="D288" s="8">
        <v>0</v>
      </c>
      <c r="E288" s="16">
        <f t="shared" si="8"/>
        <v>176.49415219463884</v>
      </c>
      <c r="F288" s="16">
        <f t="shared" si="9"/>
        <v>6.2207951700217592</v>
      </c>
    </row>
    <row r="289" spans="1:6" x14ac:dyDescent="0.4">
      <c r="A289" s="7">
        <v>42647</v>
      </c>
      <c r="B289" s="8">
        <v>252</v>
      </c>
      <c r="C289" s="8">
        <v>0</v>
      </c>
      <c r="D289" s="8">
        <v>0</v>
      </c>
      <c r="E289" s="16">
        <f t="shared" si="8"/>
        <v>176.49415219463884</v>
      </c>
      <c r="F289" s="16">
        <f t="shared" si="9"/>
        <v>5701.1330528063618</v>
      </c>
    </row>
    <row r="290" spans="1:6" x14ac:dyDescent="0.4">
      <c r="A290" s="7">
        <v>42648</v>
      </c>
      <c r="B290" s="8">
        <v>170</v>
      </c>
      <c r="C290" s="8">
        <v>1</v>
      </c>
      <c r="D290" s="8">
        <v>0</v>
      </c>
      <c r="E290" s="16">
        <f t="shared" si="8"/>
        <v>205.21133591818878</v>
      </c>
      <c r="F290" s="16">
        <f t="shared" si="9"/>
        <v>1239.8381771435313</v>
      </c>
    </row>
    <row r="291" spans="1:6" x14ac:dyDescent="0.4">
      <c r="A291" s="7">
        <v>42649</v>
      </c>
      <c r="B291" s="8">
        <v>142</v>
      </c>
      <c r="C291" s="8">
        <v>0</v>
      </c>
      <c r="D291" s="8">
        <v>0</v>
      </c>
      <c r="E291" s="16">
        <f t="shared" si="8"/>
        <v>176.49415219463884</v>
      </c>
      <c r="F291" s="16">
        <f t="shared" si="9"/>
        <v>1189.8465356269078</v>
      </c>
    </row>
    <row r="292" spans="1:6" x14ac:dyDescent="0.4">
      <c r="A292" s="7">
        <v>42650</v>
      </c>
      <c r="B292" s="8">
        <v>260</v>
      </c>
      <c r="C292" s="8">
        <v>0</v>
      </c>
      <c r="D292" s="8">
        <v>0</v>
      </c>
      <c r="E292" s="16">
        <f t="shared" si="8"/>
        <v>176.49415219463884</v>
      </c>
      <c r="F292" s="16">
        <f t="shared" si="9"/>
        <v>6973.2266176921403</v>
      </c>
    </row>
    <row r="293" spans="1:6" x14ac:dyDescent="0.4">
      <c r="A293" s="7">
        <v>42651</v>
      </c>
      <c r="B293" s="8">
        <v>198</v>
      </c>
      <c r="C293" s="8">
        <v>0</v>
      </c>
      <c r="D293" s="8">
        <v>0</v>
      </c>
      <c r="E293" s="16">
        <f t="shared" si="8"/>
        <v>176.49415219463884</v>
      </c>
      <c r="F293" s="16">
        <f t="shared" si="9"/>
        <v>462.50148982735726</v>
      </c>
    </row>
    <row r="294" spans="1:6" x14ac:dyDescent="0.4">
      <c r="A294" s="7">
        <v>42652</v>
      </c>
      <c r="B294" s="8">
        <v>400</v>
      </c>
      <c r="C294" s="8">
        <v>0</v>
      </c>
      <c r="D294" s="8">
        <v>1</v>
      </c>
      <c r="E294" s="16">
        <f t="shared" si="8"/>
        <v>364.61533243627446</v>
      </c>
      <c r="F294" s="16">
        <f t="shared" si="9"/>
        <v>1252.0746985953706</v>
      </c>
    </row>
    <row r="295" spans="1:6" x14ac:dyDescent="0.4">
      <c r="A295" s="7">
        <v>42653</v>
      </c>
      <c r="B295" s="8">
        <v>181</v>
      </c>
      <c r="C295" s="8">
        <v>0</v>
      </c>
      <c r="D295" s="8">
        <v>0</v>
      </c>
      <c r="E295" s="16">
        <f t="shared" si="8"/>
        <v>176.49415219463884</v>
      </c>
      <c r="F295" s="16">
        <f t="shared" si="9"/>
        <v>20.302664445077951</v>
      </c>
    </row>
    <row r="296" spans="1:6" x14ac:dyDescent="0.4">
      <c r="A296" s="7">
        <v>42654</v>
      </c>
      <c r="B296" s="8">
        <v>114</v>
      </c>
      <c r="C296" s="8">
        <v>0</v>
      </c>
      <c r="D296" s="8">
        <v>0</v>
      </c>
      <c r="E296" s="16">
        <f t="shared" si="8"/>
        <v>176.49415219463884</v>
      </c>
      <c r="F296" s="16">
        <f t="shared" si="9"/>
        <v>3905.5190585266828</v>
      </c>
    </row>
    <row r="297" spans="1:6" x14ac:dyDescent="0.4">
      <c r="A297" s="7">
        <v>42655</v>
      </c>
      <c r="B297" s="8">
        <v>211</v>
      </c>
      <c r="C297" s="8">
        <v>1</v>
      </c>
      <c r="D297" s="8">
        <v>0</v>
      </c>
      <c r="E297" s="16">
        <f t="shared" si="8"/>
        <v>205.21133591818878</v>
      </c>
      <c r="F297" s="16">
        <f t="shared" si="9"/>
        <v>33.50863185205133</v>
      </c>
    </row>
    <row r="298" spans="1:6" x14ac:dyDescent="0.4">
      <c r="A298" s="7">
        <v>42656</v>
      </c>
      <c r="B298" s="8">
        <v>164</v>
      </c>
      <c r="C298" s="8">
        <v>0</v>
      </c>
      <c r="D298" s="8">
        <v>0</v>
      </c>
      <c r="E298" s="16">
        <f t="shared" si="8"/>
        <v>176.49415219463884</v>
      </c>
      <c r="F298" s="16">
        <f t="shared" si="9"/>
        <v>156.10383906279861</v>
      </c>
    </row>
    <row r="299" spans="1:6" x14ac:dyDescent="0.4">
      <c r="A299" s="7">
        <v>42657</v>
      </c>
      <c r="B299" s="8">
        <v>147</v>
      </c>
      <c r="C299" s="8">
        <v>0</v>
      </c>
      <c r="D299" s="8">
        <v>0</v>
      </c>
      <c r="E299" s="16">
        <f t="shared" si="8"/>
        <v>176.49415219463884</v>
      </c>
      <c r="F299" s="16">
        <f t="shared" si="9"/>
        <v>869.90501368051935</v>
      </c>
    </row>
    <row r="300" spans="1:6" x14ac:dyDescent="0.4">
      <c r="A300" s="7">
        <v>42658</v>
      </c>
      <c r="B300" s="8">
        <v>135</v>
      </c>
      <c r="C300" s="8">
        <v>0</v>
      </c>
      <c r="D300" s="8">
        <v>0</v>
      </c>
      <c r="E300" s="16">
        <f t="shared" si="8"/>
        <v>176.49415219463884</v>
      </c>
      <c r="F300" s="16">
        <f t="shared" si="9"/>
        <v>1721.7646663518515</v>
      </c>
    </row>
    <row r="301" spans="1:6" x14ac:dyDescent="0.4">
      <c r="A301" s="7">
        <v>42659</v>
      </c>
      <c r="B301" s="8">
        <v>433</v>
      </c>
      <c r="C301" s="8">
        <v>0</v>
      </c>
      <c r="D301" s="8">
        <v>1</v>
      </c>
      <c r="E301" s="16">
        <f t="shared" si="8"/>
        <v>364.61533243627446</v>
      </c>
      <c r="F301" s="16">
        <f t="shared" si="9"/>
        <v>4676.462757801256</v>
      </c>
    </row>
    <row r="302" spans="1:6" x14ac:dyDescent="0.4">
      <c r="A302" s="7">
        <v>42660</v>
      </c>
      <c r="B302" s="8">
        <v>118</v>
      </c>
      <c r="C302" s="8">
        <v>0</v>
      </c>
      <c r="D302" s="8">
        <v>0</v>
      </c>
      <c r="E302" s="16">
        <f t="shared" si="8"/>
        <v>176.49415219463884</v>
      </c>
      <c r="F302" s="16">
        <f t="shared" si="9"/>
        <v>3421.565840969572</v>
      </c>
    </row>
    <row r="303" spans="1:6" x14ac:dyDescent="0.4">
      <c r="A303" s="7">
        <v>42661</v>
      </c>
      <c r="B303" s="8">
        <v>142</v>
      </c>
      <c r="C303" s="8">
        <v>0</v>
      </c>
      <c r="D303" s="8">
        <v>0</v>
      </c>
      <c r="E303" s="16">
        <f t="shared" si="8"/>
        <v>176.49415219463884</v>
      </c>
      <c r="F303" s="16">
        <f t="shared" si="9"/>
        <v>1189.8465356269078</v>
      </c>
    </row>
    <row r="304" spans="1:6" x14ac:dyDescent="0.4">
      <c r="A304" s="7">
        <v>42662</v>
      </c>
      <c r="B304" s="8">
        <v>220</v>
      </c>
      <c r="C304" s="8">
        <v>1</v>
      </c>
      <c r="D304" s="8">
        <v>0</v>
      </c>
      <c r="E304" s="16">
        <f t="shared" si="8"/>
        <v>205.21133591818878</v>
      </c>
      <c r="F304" s="16">
        <f t="shared" si="9"/>
        <v>218.70458532465329</v>
      </c>
    </row>
    <row r="305" spans="1:6" x14ac:dyDescent="0.4">
      <c r="A305" s="7">
        <v>42663</v>
      </c>
      <c r="B305" s="8">
        <v>238</v>
      </c>
      <c r="C305" s="8">
        <v>0</v>
      </c>
      <c r="D305" s="8">
        <v>0</v>
      </c>
      <c r="E305" s="16">
        <f t="shared" si="8"/>
        <v>176.49415219463884</v>
      </c>
      <c r="F305" s="16">
        <f t="shared" si="9"/>
        <v>3782.9693142562496</v>
      </c>
    </row>
    <row r="306" spans="1:6" x14ac:dyDescent="0.4">
      <c r="A306" s="7">
        <v>42664</v>
      </c>
      <c r="B306" s="8">
        <v>231</v>
      </c>
      <c r="C306" s="8">
        <v>0</v>
      </c>
      <c r="D306" s="8">
        <v>0</v>
      </c>
      <c r="E306" s="16">
        <f t="shared" si="8"/>
        <v>176.49415219463884</v>
      </c>
      <c r="F306" s="16">
        <f t="shared" si="9"/>
        <v>2970.8874449811938</v>
      </c>
    </row>
    <row r="307" spans="1:6" x14ac:dyDescent="0.4">
      <c r="A307" s="7">
        <v>42665</v>
      </c>
      <c r="B307" s="8">
        <v>143</v>
      </c>
      <c r="C307" s="8">
        <v>0</v>
      </c>
      <c r="D307" s="8">
        <v>0</v>
      </c>
      <c r="E307" s="16">
        <f t="shared" si="8"/>
        <v>176.49415219463884</v>
      </c>
      <c r="F307" s="16">
        <f t="shared" si="9"/>
        <v>1121.85823123763</v>
      </c>
    </row>
    <row r="308" spans="1:6" x14ac:dyDescent="0.4">
      <c r="A308" s="7">
        <v>42666</v>
      </c>
      <c r="B308" s="8">
        <v>372</v>
      </c>
      <c r="C308" s="8">
        <v>0</v>
      </c>
      <c r="D308" s="8">
        <v>1</v>
      </c>
      <c r="E308" s="16">
        <f t="shared" si="8"/>
        <v>364.61533243627446</v>
      </c>
      <c r="F308" s="16">
        <f t="shared" si="9"/>
        <v>54.533315026740148</v>
      </c>
    </row>
    <row r="309" spans="1:6" x14ac:dyDescent="0.4">
      <c r="A309" s="7">
        <v>42667</v>
      </c>
      <c r="B309" s="8">
        <v>184</v>
      </c>
      <c r="C309" s="8">
        <v>0</v>
      </c>
      <c r="D309" s="8">
        <v>0</v>
      </c>
      <c r="E309" s="16">
        <f t="shared" si="8"/>
        <v>176.49415219463884</v>
      </c>
      <c r="F309" s="16">
        <f t="shared" si="9"/>
        <v>56.337751277244891</v>
      </c>
    </row>
    <row r="310" spans="1:6" x14ac:dyDescent="0.4">
      <c r="A310" s="7">
        <v>42668</v>
      </c>
      <c r="B310" s="8">
        <v>204</v>
      </c>
      <c r="C310" s="8">
        <v>0</v>
      </c>
      <c r="D310" s="8">
        <v>0</v>
      </c>
      <c r="E310" s="16">
        <f t="shared" si="8"/>
        <v>176.49415219463884</v>
      </c>
      <c r="F310" s="16">
        <f t="shared" si="9"/>
        <v>756.5716634916912</v>
      </c>
    </row>
    <row r="311" spans="1:6" x14ac:dyDescent="0.4">
      <c r="A311" s="7">
        <v>42669</v>
      </c>
      <c r="B311" s="8">
        <v>240</v>
      </c>
      <c r="C311" s="8">
        <v>1</v>
      </c>
      <c r="D311" s="8">
        <v>0</v>
      </c>
      <c r="E311" s="16">
        <f t="shared" si="8"/>
        <v>205.21133591818878</v>
      </c>
      <c r="F311" s="16">
        <f t="shared" si="9"/>
        <v>1210.251148597102</v>
      </c>
    </row>
    <row r="312" spans="1:6" x14ac:dyDescent="0.4">
      <c r="A312" s="7">
        <v>42670</v>
      </c>
      <c r="B312" s="8">
        <v>183</v>
      </c>
      <c r="C312" s="8">
        <v>0</v>
      </c>
      <c r="D312" s="8">
        <v>0</v>
      </c>
      <c r="E312" s="16">
        <f t="shared" si="8"/>
        <v>176.49415219463884</v>
      </c>
      <c r="F312" s="16">
        <f t="shared" si="9"/>
        <v>42.326055666522578</v>
      </c>
    </row>
    <row r="313" spans="1:6" x14ac:dyDescent="0.4">
      <c r="A313" s="7">
        <v>42671</v>
      </c>
      <c r="B313" s="8">
        <v>73</v>
      </c>
      <c r="C313" s="8">
        <v>0</v>
      </c>
      <c r="D313" s="8">
        <v>0</v>
      </c>
      <c r="E313" s="16">
        <f t="shared" si="8"/>
        <v>176.49415219463884</v>
      </c>
      <c r="F313" s="16">
        <f t="shared" si="9"/>
        <v>10711.039538487068</v>
      </c>
    </row>
    <row r="314" spans="1:6" x14ac:dyDescent="0.4">
      <c r="A314" s="7">
        <v>42672</v>
      </c>
      <c r="B314" s="8">
        <v>192</v>
      </c>
      <c r="C314" s="8">
        <v>0</v>
      </c>
      <c r="D314" s="8">
        <v>0</v>
      </c>
      <c r="E314" s="16">
        <f t="shared" si="8"/>
        <v>176.49415219463884</v>
      </c>
      <c r="F314" s="16">
        <f t="shared" si="9"/>
        <v>240.43131616302338</v>
      </c>
    </row>
    <row r="315" spans="1:6" x14ac:dyDescent="0.4">
      <c r="A315" s="7">
        <v>42673</v>
      </c>
      <c r="B315" s="8">
        <v>377</v>
      </c>
      <c r="C315" s="8">
        <v>0</v>
      </c>
      <c r="D315" s="8">
        <v>1</v>
      </c>
      <c r="E315" s="16">
        <f t="shared" si="8"/>
        <v>364.61533243627446</v>
      </c>
      <c r="F315" s="16">
        <f t="shared" si="9"/>
        <v>153.37999066399559</v>
      </c>
    </row>
    <row r="316" spans="1:6" x14ac:dyDescent="0.4">
      <c r="A316" s="7">
        <v>42674</v>
      </c>
      <c r="B316" s="8">
        <v>210</v>
      </c>
      <c r="C316" s="8">
        <v>0</v>
      </c>
      <c r="D316" s="8">
        <v>0</v>
      </c>
      <c r="E316" s="16">
        <f t="shared" si="8"/>
        <v>176.49415219463884</v>
      </c>
      <c r="F316" s="16">
        <f t="shared" si="9"/>
        <v>1122.6418371560251</v>
      </c>
    </row>
    <row r="317" spans="1:6" x14ac:dyDescent="0.4">
      <c r="A317" s="7">
        <v>42675</v>
      </c>
      <c r="B317" s="8">
        <v>174</v>
      </c>
      <c r="C317" s="8">
        <v>0</v>
      </c>
      <c r="D317" s="8">
        <v>0</v>
      </c>
      <c r="E317" s="16">
        <f t="shared" si="8"/>
        <v>176.49415219463884</v>
      </c>
      <c r="F317" s="16">
        <f t="shared" si="9"/>
        <v>6.2207951700217592</v>
      </c>
    </row>
    <row r="318" spans="1:6" x14ac:dyDescent="0.4">
      <c r="A318" s="7">
        <v>42676</v>
      </c>
      <c r="B318" s="8">
        <v>181</v>
      </c>
      <c r="C318" s="8">
        <v>1</v>
      </c>
      <c r="D318" s="8">
        <v>0</v>
      </c>
      <c r="E318" s="16">
        <f t="shared" si="8"/>
        <v>205.21133591818878</v>
      </c>
      <c r="F318" s="16">
        <f t="shared" si="9"/>
        <v>586.18878694337809</v>
      </c>
    </row>
    <row r="319" spans="1:6" x14ac:dyDescent="0.4">
      <c r="A319" s="7">
        <v>42677</v>
      </c>
      <c r="B319" s="8">
        <v>228</v>
      </c>
      <c r="C319" s="8">
        <v>0</v>
      </c>
      <c r="D319" s="8">
        <v>0</v>
      </c>
      <c r="E319" s="16">
        <f t="shared" si="8"/>
        <v>176.49415219463884</v>
      </c>
      <c r="F319" s="16">
        <f t="shared" si="9"/>
        <v>2652.8523581490267</v>
      </c>
    </row>
    <row r="320" spans="1:6" x14ac:dyDescent="0.4">
      <c r="A320" s="7">
        <v>42678</v>
      </c>
      <c r="B320" s="8">
        <v>178</v>
      </c>
      <c r="C320" s="8">
        <v>0</v>
      </c>
      <c r="D320" s="8">
        <v>0</v>
      </c>
      <c r="E320" s="16">
        <f t="shared" si="8"/>
        <v>176.49415219463884</v>
      </c>
      <c r="F320" s="16">
        <f t="shared" si="9"/>
        <v>2.2675776129110119</v>
      </c>
    </row>
    <row r="321" spans="1:6" x14ac:dyDescent="0.4">
      <c r="A321" s="7">
        <v>42679</v>
      </c>
      <c r="B321" s="8">
        <v>110</v>
      </c>
      <c r="C321" s="8">
        <v>0</v>
      </c>
      <c r="D321" s="8">
        <v>0</v>
      </c>
      <c r="E321" s="16">
        <f t="shared" si="8"/>
        <v>176.49415219463884</v>
      </c>
      <c r="F321" s="16">
        <f t="shared" si="9"/>
        <v>4421.472276083794</v>
      </c>
    </row>
    <row r="322" spans="1:6" x14ac:dyDescent="0.4">
      <c r="A322" s="7">
        <v>42680</v>
      </c>
      <c r="B322" s="8">
        <v>408</v>
      </c>
      <c r="C322" s="8">
        <v>0</v>
      </c>
      <c r="D322" s="8">
        <v>1</v>
      </c>
      <c r="E322" s="16">
        <f t="shared" si="8"/>
        <v>364.61533243627446</v>
      </c>
      <c r="F322" s="16">
        <f t="shared" si="9"/>
        <v>1882.2293796149793</v>
      </c>
    </row>
    <row r="323" spans="1:6" x14ac:dyDescent="0.4">
      <c r="A323" s="7">
        <v>42681</v>
      </c>
      <c r="B323" s="8">
        <v>164</v>
      </c>
      <c r="C323" s="8">
        <v>0</v>
      </c>
      <c r="D323" s="8">
        <v>0</v>
      </c>
      <c r="E323" s="16">
        <f t="shared" si="8"/>
        <v>176.49415219463884</v>
      </c>
      <c r="F323" s="16">
        <f t="shared" si="9"/>
        <v>156.10383906279861</v>
      </c>
    </row>
    <row r="324" spans="1:6" x14ac:dyDescent="0.4">
      <c r="A324" s="7">
        <v>42682</v>
      </c>
      <c r="B324" s="8">
        <v>172</v>
      </c>
      <c r="C324" s="8">
        <v>0</v>
      </c>
      <c r="D324" s="8">
        <v>0</v>
      </c>
      <c r="E324" s="16">
        <f t="shared" si="8"/>
        <v>176.49415219463884</v>
      </c>
      <c r="F324" s="16">
        <f t="shared" si="9"/>
        <v>20.197403948577133</v>
      </c>
    </row>
    <row r="325" spans="1:6" x14ac:dyDescent="0.4">
      <c r="A325" s="7">
        <v>42683</v>
      </c>
      <c r="B325" s="8">
        <v>180</v>
      </c>
      <c r="C325" s="8">
        <v>1</v>
      </c>
      <c r="D325" s="8">
        <v>0</v>
      </c>
      <c r="E325" s="16">
        <f t="shared" si="8"/>
        <v>205.21133591818878</v>
      </c>
      <c r="F325" s="16">
        <f t="shared" si="9"/>
        <v>635.61145877975571</v>
      </c>
    </row>
    <row r="326" spans="1:6" x14ac:dyDescent="0.4">
      <c r="A326" s="7">
        <v>42684</v>
      </c>
      <c r="B326" s="8">
        <v>191</v>
      </c>
      <c r="C326" s="8">
        <v>0</v>
      </c>
      <c r="D326" s="8">
        <v>0</v>
      </c>
      <c r="E326" s="16">
        <f t="shared" si="8"/>
        <v>176.49415219463884</v>
      </c>
      <c r="F326" s="16">
        <f t="shared" si="9"/>
        <v>210.41962055230107</v>
      </c>
    </row>
    <row r="327" spans="1:6" x14ac:dyDescent="0.4">
      <c r="A327" s="7">
        <v>42685</v>
      </c>
      <c r="B327" s="8">
        <v>127</v>
      </c>
      <c r="C327" s="8">
        <v>0</v>
      </c>
      <c r="D327" s="8">
        <v>0</v>
      </c>
      <c r="E327" s="16">
        <f t="shared" si="8"/>
        <v>176.49415219463884</v>
      </c>
      <c r="F327" s="16">
        <f t="shared" si="9"/>
        <v>2449.6711014660732</v>
      </c>
    </row>
    <row r="328" spans="1:6" x14ac:dyDescent="0.4">
      <c r="A328" s="7">
        <v>42686</v>
      </c>
      <c r="B328" s="8">
        <v>188</v>
      </c>
      <c r="C328" s="8">
        <v>0</v>
      </c>
      <c r="D328" s="8">
        <v>0</v>
      </c>
      <c r="E328" s="16">
        <f t="shared" si="8"/>
        <v>176.49415219463884</v>
      </c>
      <c r="F328" s="16">
        <f t="shared" si="9"/>
        <v>132.38453372013413</v>
      </c>
    </row>
    <row r="329" spans="1:6" x14ac:dyDescent="0.4">
      <c r="A329" s="7">
        <v>42687</v>
      </c>
      <c r="B329" s="8">
        <v>394</v>
      </c>
      <c r="C329" s="8">
        <v>0</v>
      </c>
      <c r="D329" s="8">
        <v>1</v>
      </c>
      <c r="E329" s="16">
        <f t="shared" si="8"/>
        <v>364.61533243627446</v>
      </c>
      <c r="F329" s="16">
        <f t="shared" si="9"/>
        <v>863.45868783066408</v>
      </c>
    </row>
    <row r="330" spans="1:6" x14ac:dyDescent="0.4">
      <c r="A330" s="7">
        <v>42688</v>
      </c>
      <c r="B330" s="8">
        <v>152</v>
      </c>
      <c r="C330" s="8">
        <v>0</v>
      </c>
      <c r="D330" s="8">
        <v>0</v>
      </c>
      <c r="E330" s="16">
        <f t="shared" si="8"/>
        <v>176.49415219463884</v>
      </c>
      <c r="F330" s="16">
        <f t="shared" si="9"/>
        <v>599.96349173413091</v>
      </c>
    </row>
    <row r="331" spans="1:6" x14ac:dyDescent="0.4">
      <c r="A331" s="7">
        <v>42689</v>
      </c>
      <c r="B331" s="8">
        <v>191</v>
      </c>
      <c r="C331" s="8">
        <v>0</v>
      </c>
      <c r="D331" s="8">
        <v>0</v>
      </c>
      <c r="E331" s="16">
        <f t="shared" si="8"/>
        <v>176.49415219463884</v>
      </c>
      <c r="F331" s="16">
        <f t="shared" si="9"/>
        <v>210.41962055230107</v>
      </c>
    </row>
    <row r="332" spans="1:6" x14ac:dyDescent="0.4">
      <c r="A332" s="7">
        <v>42690</v>
      </c>
      <c r="B332" s="8">
        <v>213</v>
      </c>
      <c r="C332" s="8">
        <v>1</v>
      </c>
      <c r="D332" s="8">
        <v>0</v>
      </c>
      <c r="E332" s="16">
        <f t="shared" si="8"/>
        <v>205.21133591818878</v>
      </c>
      <c r="F332" s="16">
        <f t="shared" si="9"/>
        <v>60.66328817929621</v>
      </c>
    </row>
    <row r="333" spans="1:6" x14ac:dyDescent="0.4">
      <c r="A333" s="7">
        <v>42691</v>
      </c>
      <c r="B333" s="8">
        <v>230</v>
      </c>
      <c r="C333" s="8">
        <v>0</v>
      </c>
      <c r="D333" s="8">
        <v>0</v>
      </c>
      <c r="E333" s="16">
        <f t="shared" si="8"/>
        <v>176.49415219463884</v>
      </c>
      <c r="F333" s="16">
        <f t="shared" si="9"/>
        <v>2862.8757493704711</v>
      </c>
    </row>
    <row r="334" spans="1:6" x14ac:dyDescent="0.4">
      <c r="A334" s="7">
        <v>42692</v>
      </c>
      <c r="B334" s="8">
        <v>220</v>
      </c>
      <c r="C334" s="8">
        <v>0</v>
      </c>
      <c r="D334" s="8">
        <v>0</v>
      </c>
      <c r="E334" s="16">
        <f t="shared" ref="E334:E377" si="10">$B$9+$B$10*C334+$B$11*D334</f>
        <v>176.49415219463884</v>
      </c>
      <c r="F334" s="16">
        <f t="shared" ref="F334:F377" si="11">(B334-E334)^2</f>
        <v>1892.7587932632482</v>
      </c>
    </row>
    <row r="335" spans="1:6" x14ac:dyDescent="0.4">
      <c r="A335" s="7">
        <v>42693</v>
      </c>
      <c r="B335" s="8">
        <v>198</v>
      </c>
      <c r="C335" s="8">
        <v>0</v>
      </c>
      <c r="D335" s="8">
        <v>0</v>
      </c>
      <c r="E335" s="16">
        <f t="shared" si="10"/>
        <v>176.49415219463884</v>
      </c>
      <c r="F335" s="16">
        <f t="shared" si="11"/>
        <v>462.50148982735726</v>
      </c>
    </row>
    <row r="336" spans="1:6" x14ac:dyDescent="0.4">
      <c r="A336" s="7">
        <v>42694</v>
      </c>
      <c r="B336" s="8">
        <v>396</v>
      </c>
      <c r="C336" s="8">
        <v>0</v>
      </c>
      <c r="D336" s="8">
        <v>1</v>
      </c>
      <c r="E336" s="16">
        <f t="shared" si="10"/>
        <v>364.61533243627446</v>
      </c>
      <c r="F336" s="16">
        <f t="shared" si="11"/>
        <v>984.99735808556625</v>
      </c>
    </row>
    <row r="337" spans="1:6" x14ac:dyDescent="0.4">
      <c r="A337" s="7">
        <v>42695</v>
      </c>
      <c r="B337" s="8">
        <v>170</v>
      </c>
      <c r="C337" s="8">
        <v>0</v>
      </c>
      <c r="D337" s="8">
        <v>0</v>
      </c>
      <c r="E337" s="16">
        <f t="shared" si="10"/>
        <v>176.49415219463884</v>
      </c>
      <c r="F337" s="16">
        <f t="shared" si="11"/>
        <v>42.174012727132506</v>
      </c>
    </row>
    <row r="338" spans="1:6" x14ac:dyDescent="0.4">
      <c r="A338" s="7">
        <v>42696</v>
      </c>
      <c r="B338" s="8">
        <v>71</v>
      </c>
      <c r="C338" s="8">
        <v>0</v>
      </c>
      <c r="D338" s="8">
        <v>0</v>
      </c>
      <c r="E338" s="16">
        <f t="shared" si="10"/>
        <v>176.49415219463884</v>
      </c>
      <c r="F338" s="16">
        <f t="shared" si="11"/>
        <v>11129.016147265624</v>
      </c>
    </row>
    <row r="339" spans="1:6" x14ac:dyDescent="0.4">
      <c r="A339" s="7">
        <v>42697</v>
      </c>
      <c r="B339" s="8">
        <v>276</v>
      </c>
      <c r="C339" s="8">
        <v>1</v>
      </c>
      <c r="D339" s="8">
        <v>0</v>
      </c>
      <c r="E339" s="16">
        <f t="shared" si="10"/>
        <v>205.21133591818878</v>
      </c>
      <c r="F339" s="16">
        <f t="shared" si="11"/>
        <v>5011.0349624875098</v>
      </c>
    </row>
    <row r="340" spans="1:6" x14ac:dyDescent="0.4">
      <c r="A340" s="7">
        <v>42698</v>
      </c>
      <c r="B340" s="8">
        <v>230</v>
      </c>
      <c r="C340" s="8">
        <v>0</v>
      </c>
      <c r="D340" s="8">
        <v>0</v>
      </c>
      <c r="E340" s="16">
        <f t="shared" si="10"/>
        <v>176.49415219463884</v>
      </c>
      <c r="F340" s="16">
        <f t="shared" si="11"/>
        <v>2862.8757493704711</v>
      </c>
    </row>
    <row r="341" spans="1:6" x14ac:dyDescent="0.4">
      <c r="A341" s="7">
        <v>42699</v>
      </c>
      <c r="B341" s="8">
        <v>100</v>
      </c>
      <c r="C341" s="8">
        <v>0</v>
      </c>
      <c r="D341" s="8">
        <v>0</v>
      </c>
      <c r="E341" s="16">
        <f t="shared" si="10"/>
        <v>176.49415219463884</v>
      </c>
      <c r="F341" s="16">
        <f t="shared" si="11"/>
        <v>5851.3553199765702</v>
      </c>
    </row>
    <row r="342" spans="1:6" x14ac:dyDescent="0.4">
      <c r="A342" s="7">
        <v>42700</v>
      </c>
      <c r="B342" s="8">
        <v>169</v>
      </c>
      <c r="C342" s="8">
        <v>0</v>
      </c>
      <c r="D342" s="8">
        <v>0</v>
      </c>
      <c r="E342" s="16">
        <f t="shared" si="10"/>
        <v>176.49415219463884</v>
      </c>
      <c r="F342" s="16">
        <f t="shared" si="11"/>
        <v>56.162317116410193</v>
      </c>
    </row>
    <row r="343" spans="1:6" x14ac:dyDescent="0.4">
      <c r="A343" s="7">
        <v>42701</v>
      </c>
      <c r="B343" s="8">
        <v>361</v>
      </c>
      <c r="C343" s="8">
        <v>0</v>
      </c>
      <c r="D343" s="8">
        <v>1</v>
      </c>
      <c r="E343" s="16">
        <f t="shared" si="10"/>
        <v>364.61533243627446</v>
      </c>
      <c r="F343" s="16">
        <f t="shared" si="11"/>
        <v>13.0706286247782</v>
      </c>
    </row>
    <row r="344" spans="1:6" x14ac:dyDescent="0.4">
      <c r="A344" s="7">
        <v>42702</v>
      </c>
      <c r="B344" s="8">
        <v>216</v>
      </c>
      <c r="C344" s="8">
        <v>0</v>
      </c>
      <c r="D344" s="8">
        <v>0</v>
      </c>
      <c r="E344" s="16">
        <f t="shared" si="10"/>
        <v>176.49415219463884</v>
      </c>
      <c r="F344" s="16">
        <f t="shared" si="11"/>
        <v>1560.712010820359</v>
      </c>
    </row>
    <row r="345" spans="1:6" x14ac:dyDescent="0.4">
      <c r="A345" s="7">
        <v>42703</v>
      </c>
      <c r="B345" s="8">
        <v>173</v>
      </c>
      <c r="C345" s="8">
        <v>0</v>
      </c>
      <c r="D345" s="8">
        <v>0</v>
      </c>
      <c r="E345" s="16">
        <f t="shared" si="10"/>
        <v>176.49415219463884</v>
      </c>
      <c r="F345" s="16">
        <f t="shared" si="11"/>
        <v>12.209099559299446</v>
      </c>
    </row>
    <row r="346" spans="1:6" x14ac:dyDescent="0.4">
      <c r="A346" s="7">
        <v>42704</v>
      </c>
      <c r="B346" s="8">
        <v>133</v>
      </c>
      <c r="C346" s="8">
        <v>1</v>
      </c>
      <c r="D346" s="8">
        <v>0</v>
      </c>
      <c r="E346" s="16">
        <f t="shared" si="10"/>
        <v>205.21133591818878</v>
      </c>
      <c r="F346" s="16">
        <f t="shared" si="11"/>
        <v>5214.4770350895014</v>
      </c>
    </row>
    <row r="347" spans="1:6" x14ac:dyDescent="0.4">
      <c r="A347" s="7">
        <v>42705</v>
      </c>
      <c r="B347" s="8">
        <v>199</v>
      </c>
      <c r="C347" s="8">
        <v>0</v>
      </c>
      <c r="D347" s="8">
        <v>0</v>
      </c>
      <c r="E347" s="16">
        <f t="shared" si="10"/>
        <v>176.49415219463884</v>
      </c>
      <c r="F347" s="16">
        <f t="shared" si="11"/>
        <v>506.51318543807957</v>
      </c>
    </row>
    <row r="348" spans="1:6" x14ac:dyDescent="0.4">
      <c r="A348" s="7">
        <v>42706</v>
      </c>
      <c r="B348" s="8">
        <v>201</v>
      </c>
      <c r="C348" s="8">
        <v>0</v>
      </c>
      <c r="D348" s="8">
        <v>0</v>
      </c>
      <c r="E348" s="16">
        <f t="shared" si="10"/>
        <v>176.49415219463884</v>
      </c>
      <c r="F348" s="16">
        <f t="shared" si="11"/>
        <v>600.53657665952426</v>
      </c>
    </row>
    <row r="349" spans="1:6" x14ac:dyDescent="0.4">
      <c r="A349" s="7">
        <v>42707</v>
      </c>
      <c r="B349" s="8">
        <v>173</v>
      </c>
      <c r="C349" s="8">
        <v>0</v>
      </c>
      <c r="D349" s="8">
        <v>0</v>
      </c>
      <c r="E349" s="16">
        <f t="shared" si="10"/>
        <v>176.49415219463884</v>
      </c>
      <c r="F349" s="16">
        <f t="shared" si="11"/>
        <v>12.209099559299446</v>
      </c>
    </row>
    <row r="350" spans="1:6" x14ac:dyDescent="0.4">
      <c r="A350" s="7">
        <v>42708</v>
      </c>
      <c r="B350" s="8">
        <v>325</v>
      </c>
      <c r="C350" s="8">
        <v>0</v>
      </c>
      <c r="D350" s="8">
        <v>1</v>
      </c>
      <c r="E350" s="16">
        <f t="shared" si="10"/>
        <v>364.61533243627446</v>
      </c>
      <c r="F350" s="16">
        <f t="shared" si="11"/>
        <v>1569.3745640365391</v>
      </c>
    </row>
    <row r="351" spans="1:6" x14ac:dyDescent="0.4">
      <c r="A351" s="7">
        <v>42709</v>
      </c>
      <c r="B351" s="8">
        <v>194</v>
      </c>
      <c r="C351" s="8">
        <v>0</v>
      </c>
      <c r="D351" s="8">
        <v>0</v>
      </c>
      <c r="E351" s="16">
        <f t="shared" si="10"/>
        <v>176.49415219463884</v>
      </c>
      <c r="F351" s="16">
        <f t="shared" si="11"/>
        <v>306.45470738446801</v>
      </c>
    </row>
    <row r="352" spans="1:6" x14ac:dyDescent="0.4">
      <c r="A352" s="7">
        <v>42710</v>
      </c>
      <c r="B352" s="8">
        <v>229</v>
      </c>
      <c r="C352" s="8">
        <v>0</v>
      </c>
      <c r="D352" s="8">
        <v>0</v>
      </c>
      <c r="E352" s="16">
        <f t="shared" si="10"/>
        <v>176.49415219463884</v>
      </c>
      <c r="F352" s="16">
        <f t="shared" si="11"/>
        <v>2756.8640537597489</v>
      </c>
    </row>
    <row r="353" spans="1:6" x14ac:dyDescent="0.4">
      <c r="A353" s="7">
        <v>42711</v>
      </c>
      <c r="B353" s="8">
        <v>204</v>
      </c>
      <c r="C353" s="8">
        <v>1</v>
      </c>
      <c r="D353" s="8">
        <v>0</v>
      </c>
      <c r="E353" s="16">
        <f t="shared" si="10"/>
        <v>205.21133591818878</v>
      </c>
      <c r="F353" s="16">
        <f t="shared" si="11"/>
        <v>1.467334706694255</v>
      </c>
    </row>
    <row r="354" spans="1:6" x14ac:dyDescent="0.4">
      <c r="A354" s="7">
        <v>42712</v>
      </c>
      <c r="B354" s="8">
        <v>131</v>
      </c>
      <c r="C354" s="8">
        <v>0</v>
      </c>
      <c r="D354" s="8">
        <v>0</v>
      </c>
      <c r="E354" s="16">
        <f t="shared" si="10"/>
        <v>176.49415219463884</v>
      </c>
      <c r="F354" s="16">
        <f t="shared" si="11"/>
        <v>2069.7178839089624</v>
      </c>
    </row>
    <row r="355" spans="1:6" x14ac:dyDescent="0.4">
      <c r="A355" s="7">
        <v>42713</v>
      </c>
      <c r="B355" s="8">
        <v>107</v>
      </c>
      <c r="C355" s="8">
        <v>0</v>
      </c>
      <c r="D355" s="8">
        <v>0</v>
      </c>
      <c r="E355" s="16">
        <f t="shared" si="10"/>
        <v>176.49415219463884</v>
      </c>
      <c r="F355" s="16">
        <f t="shared" si="11"/>
        <v>4829.4371892516265</v>
      </c>
    </row>
    <row r="356" spans="1:6" x14ac:dyDescent="0.4">
      <c r="A356" s="7">
        <v>42714</v>
      </c>
      <c r="B356" s="8">
        <v>186</v>
      </c>
      <c r="C356" s="8">
        <v>0</v>
      </c>
      <c r="D356" s="8">
        <v>0</v>
      </c>
      <c r="E356" s="16">
        <f t="shared" si="10"/>
        <v>176.49415219463884</v>
      </c>
      <c r="F356" s="16">
        <f t="shared" si="11"/>
        <v>90.361142498689517</v>
      </c>
    </row>
    <row r="357" spans="1:6" x14ac:dyDescent="0.4">
      <c r="A357" s="7">
        <v>42715</v>
      </c>
      <c r="B357" s="8">
        <v>365</v>
      </c>
      <c r="C357" s="8">
        <v>0</v>
      </c>
      <c r="D357" s="8">
        <v>1</v>
      </c>
      <c r="E357" s="16">
        <f t="shared" si="10"/>
        <v>364.61533243627446</v>
      </c>
      <c r="F357" s="16">
        <f t="shared" si="11"/>
        <v>0.14796913458254468</v>
      </c>
    </row>
    <row r="358" spans="1:6" x14ac:dyDescent="0.4">
      <c r="A358" s="7">
        <v>42716</v>
      </c>
      <c r="B358" s="8">
        <v>180</v>
      </c>
      <c r="C358" s="8">
        <v>0</v>
      </c>
      <c r="D358" s="8">
        <v>0</v>
      </c>
      <c r="E358" s="16">
        <f t="shared" si="10"/>
        <v>176.49415219463884</v>
      </c>
      <c r="F358" s="16">
        <f t="shared" si="11"/>
        <v>12.290968834355638</v>
      </c>
    </row>
    <row r="359" spans="1:6" x14ac:dyDescent="0.4">
      <c r="A359" s="7">
        <v>42717</v>
      </c>
      <c r="B359" s="8">
        <v>184</v>
      </c>
      <c r="C359" s="8">
        <v>0</v>
      </c>
      <c r="D359" s="8">
        <v>0</v>
      </c>
      <c r="E359" s="16">
        <f t="shared" si="10"/>
        <v>176.49415219463884</v>
      </c>
      <c r="F359" s="16">
        <f t="shared" si="11"/>
        <v>56.337751277244891</v>
      </c>
    </row>
    <row r="360" spans="1:6" x14ac:dyDescent="0.4">
      <c r="A360" s="7">
        <v>42718</v>
      </c>
      <c r="B360" s="8">
        <v>207</v>
      </c>
      <c r="C360" s="8">
        <v>1</v>
      </c>
      <c r="D360" s="8">
        <v>0</v>
      </c>
      <c r="E360" s="16">
        <f t="shared" si="10"/>
        <v>205.21133591818878</v>
      </c>
      <c r="F360" s="16">
        <f t="shared" si="11"/>
        <v>3.1993191975615742</v>
      </c>
    </row>
    <row r="361" spans="1:6" x14ac:dyDescent="0.4">
      <c r="A361" s="7">
        <v>42719</v>
      </c>
      <c r="B361" s="8">
        <v>106</v>
      </c>
      <c r="C361" s="8">
        <v>0</v>
      </c>
      <c r="D361" s="8">
        <v>0</v>
      </c>
      <c r="E361" s="16">
        <f t="shared" si="10"/>
        <v>176.49415219463884</v>
      </c>
      <c r="F361" s="16">
        <f t="shared" si="11"/>
        <v>4969.4254936409043</v>
      </c>
    </row>
    <row r="362" spans="1:6" x14ac:dyDescent="0.4">
      <c r="A362" s="7">
        <v>42720</v>
      </c>
      <c r="B362" s="8">
        <v>211</v>
      </c>
      <c r="C362" s="8">
        <v>0</v>
      </c>
      <c r="D362" s="8">
        <v>0</v>
      </c>
      <c r="E362" s="16">
        <f t="shared" si="10"/>
        <v>176.49415219463884</v>
      </c>
      <c r="F362" s="16">
        <f t="shared" si="11"/>
        <v>1190.6535327667473</v>
      </c>
    </row>
    <row r="363" spans="1:6" x14ac:dyDescent="0.4">
      <c r="A363" s="7">
        <v>42721</v>
      </c>
      <c r="B363" s="8">
        <v>179</v>
      </c>
      <c r="C363" s="8">
        <v>0</v>
      </c>
      <c r="D363" s="8">
        <v>0</v>
      </c>
      <c r="E363" s="16">
        <f t="shared" si="10"/>
        <v>176.49415219463884</v>
      </c>
      <c r="F363" s="16">
        <f t="shared" si="11"/>
        <v>6.2792732236333251</v>
      </c>
    </row>
    <row r="364" spans="1:6" x14ac:dyDescent="0.4">
      <c r="A364" s="7">
        <v>42722</v>
      </c>
      <c r="B364" s="8">
        <v>434</v>
      </c>
      <c r="C364" s="8">
        <v>0</v>
      </c>
      <c r="D364" s="8">
        <v>1</v>
      </c>
      <c r="E364" s="16">
        <f t="shared" si="10"/>
        <v>364.61533243627446</v>
      </c>
      <c r="F364" s="16">
        <f t="shared" si="11"/>
        <v>4814.2320929287071</v>
      </c>
    </row>
    <row r="365" spans="1:6" x14ac:dyDescent="0.4">
      <c r="A365" s="7">
        <v>42723</v>
      </c>
      <c r="B365" s="8">
        <v>128</v>
      </c>
      <c r="C365" s="8">
        <v>0</v>
      </c>
      <c r="D365" s="8">
        <v>0</v>
      </c>
      <c r="E365" s="16">
        <f t="shared" si="10"/>
        <v>176.49415219463884</v>
      </c>
      <c r="F365" s="16">
        <f t="shared" si="11"/>
        <v>2351.6827970767954</v>
      </c>
    </row>
    <row r="366" spans="1:6" x14ac:dyDescent="0.4">
      <c r="A366" s="7">
        <v>42724</v>
      </c>
      <c r="B366" s="8">
        <v>146</v>
      </c>
      <c r="C366" s="8">
        <v>0</v>
      </c>
      <c r="D366" s="8">
        <v>0</v>
      </c>
      <c r="E366" s="16">
        <f t="shared" si="10"/>
        <v>176.49415219463884</v>
      </c>
      <c r="F366" s="16">
        <f t="shared" si="11"/>
        <v>929.89331806979703</v>
      </c>
    </row>
    <row r="367" spans="1:6" x14ac:dyDescent="0.4">
      <c r="A367" s="7">
        <v>42725</v>
      </c>
      <c r="B367" s="8">
        <v>243</v>
      </c>
      <c r="C367" s="8">
        <v>1</v>
      </c>
      <c r="D367" s="8">
        <v>0</v>
      </c>
      <c r="E367" s="16">
        <f t="shared" si="10"/>
        <v>205.21133591818878</v>
      </c>
      <c r="F367" s="16">
        <f t="shared" si="11"/>
        <v>1427.9831330879695</v>
      </c>
    </row>
    <row r="368" spans="1:6" x14ac:dyDescent="0.4">
      <c r="A368" s="7">
        <v>42726</v>
      </c>
      <c r="B368" s="8">
        <v>75</v>
      </c>
      <c r="C368" s="8">
        <v>0</v>
      </c>
      <c r="D368" s="8">
        <v>0</v>
      </c>
      <c r="E368" s="16">
        <f t="shared" si="10"/>
        <v>176.49415219463884</v>
      </c>
      <c r="F368" s="16">
        <f t="shared" si="11"/>
        <v>10301.062929708512</v>
      </c>
    </row>
    <row r="369" spans="1:6" x14ac:dyDescent="0.4">
      <c r="A369" s="7">
        <v>42727</v>
      </c>
      <c r="B369" s="8">
        <v>202</v>
      </c>
      <c r="C369" s="8">
        <v>0</v>
      </c>
      <c r="D369" s="8">
        <v>0</v>
      </c>
      <c r="E369" s="16">
        <f t="shared" si="10"/>
        <v>176.49415219463884</v>
      </c>
      <c r="F369" s="16">
        <f t="shared" si="11"/>
        <v>650.54827227024657</v>
      </c>
    </row>
    <row r="370" spans="1:6" x14ac:dyDescent="0.4">
      <c r="A370" s="7">
        <v>42728</v>
      </c>
      <c r="B370" s="8">
        <v>110</v>
      </c>
      <c r="C370" s="8">
        <v>0</v>
      </c>
      <c r="D370" s="8">
        <v>0</v>
      </c>
      <c r="E370" s="16">
        <f t="shared" si="10"/>
        <v>176.49415219463884</v>
      </c>
      <c r="F370" s="16">
        <f t="shared" si="11"/>
        <v>4421.472276083794</v>
      </c>
    </row>
    <row r="371" spans="1:6" x14ac:dyDescent="0.4">
      <c r="A371" s="7">
        <v>42729</v>
      </c>
      <c r="B371" s="8">
        <v>255</v>
      </c>
      <c r="C371" s="8">
        <v>0</v>
      </c>
      <c r="D371" s="8">
        <v>1</v>
      </c>
      <c r="E371" s="16">
        <f t="shared" si="10"/>
        <v>364.61533243627446</v>
      </c>
      <c r="F371" s="16">
        <f t="shared" si="11"/>
        <v>12015.521105114964</v>
      </c>
    </row>
    <row r="372" spans="1:6" x14ac:dyDescent="0.4">
      <c r="A372" s="7">
        <v>42730</v>
      </c>
      <c r="B372" s="8">
        <v>180</v>
      </c>
      <c r="C372" s="8">
        <v>0</v>
      </c>
      <c r="D372" s="8">
        <v>0</v>
      </c>
      <c r="E372" s="16">
        <f t="shared" si="10"/>
        <v>176.49415219463884</v>
      </c>
      <c r="F372" s="16">
        <f t="shared" si="11"/>
        <v>12.290968834355638</v>
      </c>
    </row>
    <row r="373" spans="1:6" x14ac:dyDescent="0.4">
      <c r="A373" s="7">
        <v>42731</v>
      </c>
      <c r="B373" s="8">
        <v>156</v>
      </c>
      <c r="C373" s="8">
        <v>0</v>
      </c>
      <c r="D373" s="8">
        <v>0</v>
      </c>
      <c r="E373" s="16">
        <f t="shared" si="10"/>
        <v>176.49415219463884</v>
      </c>
      <c r="F373" s="16">
        <f t="shared" si="11"/>
        <v>420.01027417702011</v>
      </c>
    </row>
    <row r="374" spans="1:6" x14ac:dyDescent="0.4">
      <c r="A374" s="7">
        <v>42732</v>
      </c>
      <c r="B374" s="8">
        <v>285</v>
      </c>
      <c r="C374" s="8">
        <v>1</v>
      </c>
      <c r="D374" s="8">
        <v>0</v>
      </c>
      <c r="E374" s="16">
        <f t="shared" si="10"/>
        <v>205.21133591818878</v>
      </c>
      <c r="F374" s="16">
        <f t="shared" si="11"/>
        <v>6366.2309159601118</v>
      </c>
    </row>
    <row r="375" spans="1:6" x14ac:dyDescent="0.4">
      <c r="A375" s="7">
        <v>42733</v>
      </c>
      <c r="B375" s="8">
        <v>249</v>
      </c>
      <c r="C375" s="8">
        <v>0</v>
      </c>
      <c r="D375" s="8">
        <v>0</v>
      </c>
      <c r="E375" s="16">
        <f t="shared" si="10"/>
        <v>176.49415219463884</v>
      </c>
      <c r="F375" s="16">
        <f t="shared" si="11"/>
        <v>5257.0979659741952</v>
      </c>
    </row>
    <row r="376" spans="1:6" x14ac:dyDescent="0.4">
      <c r="A376" s="7">
        <v>42734</v>
      </c>
      <c r="B376" s="8">
        <v>215</v>
      </c>
      <c r="C376" s="8">
        <v>0</v>
      </c>
      <c r="D376" s="8">
        <v>0</v>
      </c>
      <c r="E376" s="16">
        <f t="shared" si="10"/>
        <v>176.49415219463884</v>
      </c>
      <c r="F376" s="16">
        <f t="shared" si="11"/>
        <v>1482.7003152096365</v>
      </c>
    </row>
    <row r="377" spans="1:6" x14ac:dyDescent="0.4">
      <c r="A377" s="9">
        <v>42735</v>
      </c>
      <c r="B377" s="10">
        <v>202</v>
      </c>
      <c r="C377" s="10">
        <v>0</v>
      </c>
      <c r="D377" s="10">
        <v>0</v>
      </c>
      <c r="E377" s="17">
        <f t="shared" si="10"/>
        <v>176.49415219463884</v>
      </c>
      <c r="F377" s="17">
        <f t="shared" si="11"/>
        <v>650.54827227024657</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B1FE-A910-4684-B911-D74167F9D807}">
  <dimension ref="A2:S155"/>
  <sheetViews>
    <sheetView workbookViewId="0"/>
  </sheetViews>
  <sheetFormatPr defaultColWidth="9" defaultRowHeight="18.75" x14ac:dyDescent="0.4"/>
  <cols>
    <col min="8" max="8" width="10.625" customWidth="1"/>
    <col min="11" max="11" width="13.625" customWidth="1"/>
  </cols>
  <sheetData>
    <row r="2" spans="1:19" x14ac:dyDescent="0.4">
      <c r="A2" s="2" t="s">
        <v>34</v>
      </c>
    </row>
    <row r="3" spans="1:19" x14ac:dyDescent="0.4">
      <c r="A3" s="3" t="s">
        <v>31</v>
      </c>
    </row>
    <row r="4" spans="1:19" x14ac:dyDescent="0.4">
      <c r="A4" t="s">
        <v>32</v>
      </c>
    </row>
    <row r="5" spans="1:19" x14ac:dyDescent="0.4">
      <c r="A5" t="s">
        <v>33</v>
      </c>
    </row>
    <row r="6" spans="1:19" x14ac:dyDescent="0.4">
      <c r="A6" t="s">
        <v>35</v>
      </c>
    </row>
    <row r="7" spans="1:19" x14ac:dyDescent="0.4">
      <c r="A7" t="s">
        <v>36</v>
      </c>
    </row>
    <row r="8" spans="1:19" x14ac:dyDescent="0.4">
      <c r="A8" t="s">
        <v>37</v>
      </c>
    </row>
    <row r="9" spans="1:19" x14ac:dyDescent="0.4">
      <c r="A9" t="s">
        <v>38</v>
      </c>
    </row>
    <row r="11" spans="1:19" x14ac:dyDescent="0.4">
      <c r="B11" t="s">
        <v>56</v>
      </c>
    </row>
    <row r="12" spans="1:19" x14ac:dyDescent="0.4">
      <c r="B12" s="22" t="s">
        <v>10</v>
      </c>
      <c r="C12" s="22" t="s">
        <v>41</v>
      </c>
      <c r="D12" s="22" t="s">
        <v>42</v>
      </c>
      <c r="E12" s="22" t="s">
        <v>43</v>
      </c>
      <c r="F12" s="22" t="s">
        <v>44</v>
      </c>
      <c r="G12" s="22" t="s">
        <v>45</v>
      </c>
    </row>
    <row r="13" spans="1:19" x14ac:dyDescent="0.4">
      <c r="B13" s="32">
        <v>4.928915007203134</v>
      </c>
      <c r="C13" s="32">
        <v>-6.6174148108530936E-2</v>
      </c>
      <c r="D13" s="32">
        <v>-7.7337208201118418E-2</v>
      </c>
      <c r="E13" s="32">
        <v>-4.6380338402271883E-2</v>
      </c>
      <c r="F13" s="32">
        <v>0.20668454858906293</v>
      </c>
      <c r="G13" s="32">
        <v>9.161807949988364E-2</v>
      </c>
    </row>
    <row r="14" spans="1:19" x14ac:dyDescent="0.4">
      <c r="A14" s="22" t="s">
        <v>39</v>
      </c>
      <c r="B14" s="22" t="s">
        <v>40</v>
      </c>
      <c r="C14" s="22" t="s">
        <v>41</v>
      </c>
      <c r="D14" s="22" t="s">
        <v>42</v>
      </c>
      <c r="E14" s="22" t="s">
        <v>43</v>
      </c>
      <c r="F14" s="22" t="s">
        <v>44</v>
      </c>
      <c r="G14" s="22" t="s">
        <v>45</v>
      </c>
      <c r="H14" s="22" t="s">
        <v>46</v>
      </c>
      <c r="I14" s="14" t="s">
        <v>13</v>
      </c>
      <c r="J14" s="14" t="s">
        <v>14</v>
      </c>
      <c r="K14" s="14" t="s">
        <v>15</v>
      </c>
      <c r="M14" s="3" t="s">
        <v>18</v>
      </c>
    </row>
    <row r="15" spans="1:19" x14ac:dyDescent="0.4">
      <c r="A15" s="26">
        <v>1</v>
      </c>
      <c r="B15" s="29">
        <v>2.9</v>
      </c>
      <c r="C15" s="26">
        <v>15</v>
      </c>
      <c r="D15" s="26">
        <v>25</v>
      </c>
      <c r="E15" s="26">
        <v>4</v>
      </c>
      <c r="F15" s="26">
        <v>1</v>
      </c>
      <c r="G15" s="15">
        <v>17.399999999999999</v>
      </c>
      <c r="H15" s="23" t="s">
        <v>47</v>
      </c>
      <c r="I15" s="15">
        <f>$B$13+SUMPRODUCT($C$13:$G$13,C15:G15)</f>
        <v>3.61819035882516</v>
      </c>
      <c r="J15" s="15">
        <f>(B15-I15)^2</f>
        <v>0.51579739150941228</v>
      </c>
      <c r="K15" s="18">
        <f>SUM(J15:J154)</f>
        <v>59.68543787384295</v>
      </c>
    </row>
    <row r="16" spans="1:19" x14ac:dyDescent="0.4">
      <c r="A16" s="27">
        <v>2</v>
      </c>
      <c r="B16" s="30">
        <v>2.9</v>
      </c>
      <c r="C16" s="27">
        <v>17</v>
      </c>
      <c r="D16" s="27">
        <v>27</v>
      </c>
      <c r="E16" s="27">
        <v>2</v>
      </c>
      <c r="F16" s="27">
        <v>1</v>
      </c>
      <c r="G16" s="16">
        <v>19.87</v>
      </c>
      <c r="H16" s="24" t="s">
        <v>47</v>
      </c>
      <c r="I16" s="16">
        <f t="shared" ref="I16:I79" si="0">$B$13+SUMPRODUCT($C$13:$G$13,C16:G16)</f>
        <v>3.6502249793751176</v>
      </c>
      <c r="J16" s="16">
        <f t="shared" ref="J16:J79" si="1">(B16-I16)^2</f>
        <v>0.56283751967839579</v>
      </c>
      <c r="N16" s="22" t="s">
        <v>62</v>
      </c>
      <c r="O16" s="22" t="s">
        <v>41</v>
      </c>
      <c r="P16" s="22" t="s">
        <v>42</v>
      </c>
      <c r="Q16" s="22" t="s">
        <v>43</v>
      </c>
      <c r="R16" s="22" t="s">
        <v>44</v>
      </c>
      <c r="S16" s="22" t="s">
        <v>45</v>
      </c>
    </row>
    <row r="17" spans="1:19" x14ac:dyDescent="0.4">
      <c r="A17" s="27">
        <v>3</v>
      </c>
      <c r="B17" s="30">
        <v>3</v>
      </c>
      <c r="C17" s="27">
        <v>12</v>
      </c>
      <c r="D17" s="27">
        <v>28</v>
      </c>
      <c r="E17" s="27">
        <v>2</v>
      </c>
      <c r="F17" s="27">
        <v>2</v>
      </c>
      <c r="G17" s="16">
        <v>13.36</v>
      </c>
      <c r="H17" s="24" t="s">
        <v>48</v>
      </c>
      <c r="I17" s="16">
        <f t="shared" si="0"/>
        <v>3.5140093627614748</v>
      </c>
      <c r="J17" s="16">
        <f t="shared" si="1"/>
        <v>0.26420562500645739</v>
      </c>
      <c r="N17" s="32">
        <v>4.928915007203134</v>
      </c>
      <c r="O17" s="32">
        <v>-6.6174148108530936E-2</v>
      </c>
      <c r="P17" s="32">
        <v>-7.7337208201118418E-2</v>
      </c>
      <c r="Q17" s="32">
        <v>-4.6380338402271883E-2</v>
      </c>
      <c r="R17" s="32">
        <v>0.20668454858906293</v>
      </c>
      <c r="S17" s="32">
        <v>9.161807949988364E-2</v>
      </c>
    </row>
    <row r="18" spans="1:19" x14ac:dyDescent="0.4">
      <c r="A18" s="27">
        <v>4</v>
      </c>
      <c r="B18" s="30">
        <v>3</v>
      </c>
      <c r="C18" s="27">
        <v>15</v>
      </c>
      <c r="D18" s="27">
        <v>41</v>
      </c>
      <c r="E18" s="27">
        <v>2</v>
      </c>
      <c r="F18" s="27">
        <v>1</v>
      </c>
      <c r="G18" s="16">
        <v>17.5</v>
      </c>
      <c r="H18" s="24" t="s">
        <v>47</v>
      </c>
      <c r="I18" s="16">
        <f t="shared" si="0"/>
        <v>2.4827175123617979</v>
      </c>
      <c r="J18" s="16">
        <f t="shared" si="1"/>
        <v>0.26758117201716669</v>
      </c>
    </row>
    <row r="19" spans="1:19" x14ac:dyDescent="0.4">
      <c r="A19" s="27">
        <v>5</v>
      </c>
      <c r="B19" s="30">
        <v>3.1</v>
      </c>
      <c r="C19" s="27">
        <v>16</v>
      </c>
      <c r="D19" s="27">
        <v>38</v>
      </c>
      <c r="E19" s="27">
        <v>2</v>
      </c>
      <c r="F19" s="27">
        <v>2</v>
      </c>
      <c r="G19" s="16">
        <v>17.5</v>
      </c>
      <c r="H19" s="24" t="s">
        <v>47</v>
      </c>
      <c r="I19" s="16">
        <f t="shared" si="0"/>
        <v>2.8552395374456845</v>
      </c>
      <c r="J19" s="16">
        <f t="shared" si="1"/>
        <v>5.9907684029802531E-2</v>
      </c>
      <c r="M19" s="3" t="s">
        <v>57</v>
      </c>
    </row>
    <row r="20" spans="1:19" x14ac:dyDescent="0.4">
      <c r="A20" s="27">
        <v>6</v>
      </c>
      <c r="B20" s="30">
        <v>3.2</v>
      </c>
      <c r="C20" s="27">
        <v>19</v>
      </c>
      <c r="D20" s="27">
        <v>28</v>
      </c>
      <c r="E20" s="27">
        <v>3</v>
      </c>
      <c r="F20" s="27">
        <v>1</v>
      </c>
      <c r="G20" s="16">
        <v>17.71</v>
      </c>
      <c r="H20" s="24" t="s">
        <v>47</v>
      </c>
      <c r="I20" s="16">
        <f t="shared" si="0"/>
        <v>3.1962640848349175</v>
      </c>
      <c r="J20" s="16">
        <f t="shared" si="1"/>
        <v>1.3957062120694511E-5</v>
      </c>
      <c r="M20" s="3" t="s">
        <v>22</v>
      </c>
    </row>
    <row r="21" spans="1:19" x14ac:dyDescent="0.4">
      <c r="A21" s="27">
        <v>7</v>
      </c>
      <c r="B21" s="30">
        <v>3.2</v>
      </c>
      <c r="C21" s="27">
        <v>20</v>
      </c>
      <c r="D21" s="27">
        <v>30</v>
      </c>
      <c r="E21" s="27">
        <v>2</v>
      </c>
      <c r="F21" s="27">
        <v>2</v>
      </c>
      <c r="G21" s="16">
        <v>19.87</v>
      </c>
      <c r="H21" s="24" t="s">
        <v>47</v>
      </c>
      <c r="I21" s="16">
        <f t="shared" si="0"/>
        <v>3.4263754590352331</v>
      </c>
      <c r="J21" s="16">
        <f t="shared" si="1"/>
        <v>5.1245848453412422E-2</v>
      </c>
      <c r="M21" s="11">
        <f>K15/140</f>
        <v>0.42632455624173538</v>
      </c>
    </row>
    <row r="22" spans="1:19" x14ac:dyDescent="0.4">
      <c r="A22" s="27">
        <v>8</v>
      </c>
      <c r="B22" s="30">
        <v>3.3</v>
      </c>
      <c r="C22" s="27">
        <v>15</v>
      </c>
      <c r="D22" s="27">
        <v>28</v>
      </c>
      <c r="E22" s="27">
        <v>2</v>
      </c>
      <c r="F22" s="27">
        <v>1</v>
      </c>
      <c r="G22" s="16">
        <v>17.52</v>
      </c>
      <c r="H22" s="24" t="s">
        <v>47</v>
      </c>
      <c r="I22" s="16">
        <f t="shared" si="0"/>
        <v>3.4899335805663352</v>
      </c>
      <c r="J22" s="16">
        <f t="shared" si="1"/>
        <v>3.6074765026748605E-2</v>
      </c>
      <c r="M22" t="s">
        <v>58</v>
      </c>
    </row>
    <row r="23" spans="1:19" x14ac:dyDescent="0.4">
      <c r="A23" s="27">
        <v>9</v>
      </c>
      <c r="B23" s="30">
        <v>3.3</v>
      </c>
      <c r="C23" s="27">
        <v>20</v>
      </c>
      <c r="D23" s="27">
        <v>30</v>
      </c>
      <c r="E23" s="27">
        <v>2</v>
      </c>
      <c r="F23" s="27">
        <v>2</v>
      </c>
      <c r="G23" s="16">
        <v>19.87</v>
      </c>
      <c r="H23" s="24" t="s">
        <v>47</v>
      </c>
      <c r="I23" s="16">
        <f t="shared" si="0"/>
        <v>3.4263754590352331</v>
      </c>
      <c r="J23" s="16">
        <f t="shared" si="1"/>
        <v>1.5970756646365925E-2</v>
      </c>
      <c r="M23" s="11">
        <f>_xlfn.VAR.P(B15:B154)</f>
        <v>6.0168379591836363</v>
      </c>
    </row>
    <row r="24" spans="1:19" x14ac:dyDescent="0.4">
      <c r="A24" s="27">
        <v>10</v>
      </c>
      <c r="B24" s="30">
        <v>3.3</v>
      </c>
      <c r="C24" s="27">
        <v>13</v>
      </c>
      <c r="D24" s="27">
        <v>31</v>
      </c>
      <c r="E24" s="27">
        <v>3</v>
      </c>
      <c r="F24" s="27">
        <v>2</v>
      </c>
      <c r="G24" s="16">
        <v>21.23</v>
      </c>
      <c r="H24" s="24" t="s">
        <v>48</v>
      </c>
      <c r="I24" s="16">
        <f t="shared" si="0"/>
        <v>3.8904775373114004</v>
      </c>
      <c r="J24" s="16">
        <f t="shared" si="1"/>
        <v>0.34866372206933649</v>
      </c>
      <c r="M24" t="s">
        <v>25</v>
      </c>
    </row>
    <row r="25" spans="1:19" x14ac:dyDescent="0.4">
      <c r="A25" s="27">
        <v>11</v>
      </c>
      <c r="B25" s="30">
        <v>3.5</v>
      </c>
      <c r="C25" s="27">
        <v>10</v>
      </c>
      <c r="D25" s="27">
        <v>27</v>
      </c>
      <c r="E25" s="27">
        <v>3</v>
      </c>
      <c r="F25" s="27">
        <v>3</v>
      </c>
      <c r="G25" s="16">
        <v>16.2</v>
      </c>
      <c r="H25" s="24" t="s">
        <v>47</v>
      </c>
      <c r="I25" s="16">
        <f t="shared" si="0"/>
        <v>4.1441944231461143</v>
      </c>
      <c r="J25" s="16">
        <f t="shared" si="1"/>
        <v>0.41498645481255497</v>
      </c>
      <c r="M25" s="21">
        <f>1-M21/M23</f>
        <v>0.92914475026022159</v>
      </c>
    </row>
    <row r="26" spans="1:19" x14ac:dyDescent="0.4">
      <c r="A26" s="27">
        <v>12</v>
      </c>
      <c r="B26" s="30">
        <v>3.5</v>
      </c>
      <c r="C26" s="27">
        <v>10</v>
      </c>
      <c r="D26" s="27">
        <v>27</v>
      </c>
      <c r="E26" s="27">
        <v>3</v>
      </c>
      <c r="F26" s="27">
        <v>3</v>
      </c>
      <c r="G26" s="16">
        <v>16.2</v>
      </c>
      <c r="H26" s="24" t="s">
        <v>47</v>
      </c>
      <c r="I26" s="16">
        <f t="shared" si="0"/>
        <v>4.1441944231461143</v>
      </c>
      <c r="J26" s="16">
        <f t="shared" si="1"/>
        <v>0.41498645481255497</v>
      </c>
    </row>
    <row r="27" spans="1:19" x14ac:dyDescent="0.4">
      <c r="A27" s="27">
        <v>13</v>
      </c>
      <c r="B27" s="30">
        <v>3.5</v>
      </c>
      <c r="C27" s="27">
        <v>14</v>
      </c>
      <c r="D27" s="27">
        <v>26</v>
      </c>
      <c r="E27" s="27">
        <v>3</v>
      </c>
      <c r="F27" s="27">
        <v>1</v>
      </c>
      <c r="G27" s="16">
        <v>18.03</v>
      </c>
      <c r="H27" s="24" t="s">
        <v>47</v>
      </c>
      <c r="I27" s="16">
        <f t="shared" si="0"/>
        <v>3.7111270272197716</v>
      </c>
      <c r="J27" s="16">
        <f t="shared" si="1"/>
        <v>4.4574621622658184E-2</v>
      </c>
      <c r="M27" s="3" t="s">
        <v>64</v>
      </c>
    </row>
    <row r="28" spans="1:19" x14ac:dyDescent="0.4">
      <c r="A28" s="27">
        <v>14</v>
      </c>
      <c r="B28" s="30">
        <v>3.5</v>
      </c>
      <c r="C28" s="27">
        <v>20</v>
      </c>
      <c r="D28" s="27">
        <v>24</v>
      </c>
      <c r="E28" s="27">
        <v>2</v>
      </c>
      <c r="F28" s="27">
        <v>1</v>
      </c>
      <c r="G28" s="16">
        <v>20.6</v>
      </c>
      <c r="H28" s="24" t="s">
        <v>47</v>
      </c>
      <c r="I28" s="16">
        <f t="shared" si="0"/>
        <v>3.7505953576877955</v>
      </c>
      <c r="J28" s="16">
        <f t="shared" si="1"/>
        <v>6.2798033294674163E-2</v>
      </c>
    </row>
    <row r="29" spans="1:19" x14ac:dyDescent="0.4">
      <c r="A29" s="27">
        <v>15</v>
      </c>
      <c r="B29" s="30">
        <v>3.5</v>
      </c>
      <c r="C29" s="27">
        <v>12</v>
      </c>
      <c r="D29" s="27">
        <v>27</v>
      </c>
      <c r="E29" s="27">
        <v>2</v>
      </c>
      <c r="F29" s="27">
        <v>1</v>
      </c>
      <c r="G29" s="16">
        <v>20.7</v>
      </c>
      <c r="H29" s="24" t="s">
        <v>47</v>
      </c>
      <c r="I29" s="16">
        <f t="shared" si="0"/>
        <v>4.057138725902675</v>
      </c>
      <c r="J29" s="16">
        <f t="shared" si="1"/>
        <v>0.31040355990045604</v>
      </c>
      <c r="O29" s="22" t="s">
        <v>41</v>
      </c>
      <c r="P29" s="22" t="s">
        <v>42</v>
      </c>
      <c r="Q29" s="22" t="s">
        <v>43</v>
      </c>
      <c r="R29" s="22" t="s">
        <v>44</v>
      </c>
      <c r="S29" s="22" t="s">
        <v>45</v>
      </c>
    </row>
    <row r="30" spans="1:19" x14ac:dyDescent="0.4">
      <c r="A30" s="27">
        <v>16</v>
      </c>
      <c r="B30" s="30">
        <v>3.5</v>
      </c>
      <c r="C30" s="27">
        <v>15</v>
      </c>
      <c r="D30" s="27">
        <v>27</v>
      </c>
      <c r="E30" s="27">
        <v>2</v>
      </c>
      <c r="F30" s="27">
        <v>1</v>
      </c>
      <c r="G30" s="16">
        <v>20.7</v>
      </c>
      <c r="H30" s="24" t="s">
        <v>47</v>
      </c>
      <c r="I30" s="16">
        <f t="shared" si="0"/>
        <v>3.8586162815770826</v>
      </c>
      <c r="J30" s="16">
        <f t="shared" si="1"/>
        <v>0.12860563741217337</v>
      </c>
      <c r="M30" s="34" t="s">
        <v>60</v>
      </c>
      <c r="N30" s="34"/>
      <c r="O30" s="32">
        <f>_xlfn.STDEV.P(C15:C154)</f>
        <v>4.7618595235946408</v>
      </c>
      <c r="P30" s="32">
        <f>_xlfn.STDEV.P(D15:D154)</f>
        <v>9.5092972765540118</v>
      </c>
      <c r="Q30" s="32">
        <f>_xlfn.STDEV.P(E15:E154)</f>
        <v>2.8598112539402432</v>
      </c>
      <c r="R30" s="32">
        <f>_xlfn.STDEV.P(F15:F154)</f>
        <v>1.5814453476978274</v>
      </c>
      <c r="S30" s="32">
        <f>_xlfn.STDEV.P(G15:G154)</f>
        <v>23.944403296799766</v>
      </c>
    </row>
    <row r="31" spans="1:19" x14ac:dyDescent="0.4">
      <c r="A31" s="27">
        <v>17</v>
      </c>
      <c r="B31" s="30">
        <v>3.6</v>
      </c>
      <c r="C31" s="27">
        <v>9</v>
      </c>
      <c r="D31" s="27">
        <v>27</v>
      </c>
      <c r="E31" s="27">
        <v>2</v>
      </c>
      <c r="F31" s="27">
        <v>2</v>
      </c>
      <c r="G31" s="16">
        <v>17.39</v>
      </c>
      <c r="H31" s="24" t="s">
        <v>48</v>
      </c>
      <c r="I31" s="16">
        <f t="shared" si="0"/>
        <v>4.1590898756727164</v>
      </c>
      <c r="J31" s="16">
        <f t="shared" si="1"/>
        <v>0.31258148907973338</v>
      </c>
      <c r="M31" s="34" t="s">
        <v>61</v>
      </c>
      <c r="N31" s="34"/>
      <c r="O31" s="32">
        <f>O30*O17</f>
        <v>-0.3151119973863703</v>
      </c>
      <c r="P31" s="32">
        <f>P30*P17</f>
        <v>-0.73542250332318593</v>
      </c>
      <c r="Q31" s="32">
        <f>Q30*Q17</f>
        <v>-0.13263901372437398</v>
      </c>
      <c r="R31" s="32">
        <f>R30*R17</f>
        <v>0.32686031780719915</v>
      </c>
      <c r="S31" s="32">
        <f>S30*S17</f>
        <v>2.1937402448234771</v>
      </c>
    </row>
    <row r="32" spans="1:19" x14ac:dyDescent="0.4">
      <c r="A32" s="27">
        <v>18</v>
      </c>
      <c r="B32" s="30">
        <v>3.7</v>
      </c>
      <c r="C32" s="27">
        <v>18</v>
      </c>
      <c r="D32" s="27">
        <v>26</v>
      </c>
      <c r="E32" s="27">
        <v>2</v>
      </c>
      <c r="F32" s="27">
        <v>1</v>
      </c>
      <c r="G32" s="16">
        <v>18.600000000000001</v>
      </c>
      <c r="H32" s="24" t="s">
        <v>47</v>
      </c>
      <c r="I32" s="16">
        <f t="shared" si="0"/>
        <v>3.5450330785028528</v>
      </c>
      <c r="J32" s="16">
        <f t="shared" si="1"/>
        <v>2.4014746758303049E-2</v>
      </c>
      <c r="M32" s="34" t="s">
        <v>63</v>
      </c>
      <c r="N32" s="34"/>
      <c r="O32" s="33">
        <v>4</v>
      </c>
      <c r="P32" s="33">
        <v>2</v>
      </c>
      <c r="Q32" s="33">
        <v>5</v>
      </c>
      <c r="R32" s="33">
        <v>3</v>
      </c>
      <c r="S32" s="33">
        <v>1</v>
      </c>
    </row>
    <row r="33" spans="1:13" x14ac:dyDescent="0.4">
      <c r="A33" s="27">
        <v>19</v>
      </c>
      <c r="B33" s="30">
        <v>3.7</v>
      </c>
      <c r="C33" s="27">
        <v>20</v>
      </c>
      <c r="D33" s="27">
        <v>25</v>
      </c>
      <c r="E33" s="27">
        <v>2</v>
      </c>
      <c r="F33" s="27">
        <v>2</v>
      </c>
      <c r="G33" s="16">
        <v>23</v>
      </c>
      <c r="H33" s="24" t="s">
        <v>47</v>
      </c>
      <c r="I33" s="16">
        <f t="shared" si="0"/>
        <v>4.0998260888754601</v>
      </c>
      <c r="J33" s="16">
        <f t="shared" si="1"/>
        <v>0.15986090134544714</v>
      </c>
    </row>
    <row r="34" spans="1:13" x14ac:dyDescent="0.4">
      <c r="A34" s="27">
        <v>20</v>
      </c>
      <c r="B34" s="30">
        <v>3.75</v>
      </c>
      <c r="C34" s="27">
        <v>5</v>
      </c>
      <c r="D34" s="27">
        <v>26</v>
      </c>
      <c r="E34" s="27">
        <v>2</v>
      </c>
      <c r="F34" s="27">
        <v>2</v>
      </c>
      <c r="G34" s="16">
        <v>16.34</v>
      </c>
      <c r="H34" s="24" t="s">
        <v>48</v>
      </c>
      <c r="I34" s="16">
        <f t="shared" si="0"/>
        <v>4.404924692833081</v>
      </c>
      <c r="J34" s="16">
        <f t="shared" si="1"/>
        <v>0.42892635328250545</v>
      </c>
      <c r="M34" s="3" t="s">
        <v>65</v>
      </c>
    </row>
    <row r="35" spans="1:13" x14ac:dyDescent="0.4">
      <c r="A35" s="27">
        <v>21</v>
      </c>
      <c r="B35" s="30">
        <v>3.8</v>
      </c>
      <c r="C35" s="27">
        <v>13</v>
      </c>
      <c r="D35" s="27">
        <v>29</v>
      </c>
      <c r="E35" s="27">
        <v>4</v>
      </c>
      <c r="F35" s="27">
        <v>4</v>
      </c>
      <c r="G35" s="16">
        <v>18.63</v>
      </c>
      <c r="H35" s="24" t="s">
        <v>47</v>
      </c>
      <c r="I35" s="16">
        <f t="shared" si="0"/>
        <v>4.1739337057897945</v>
      </c>
      <c r="J35" s="16">
        <f t="shared" si="1"/>
        <v>0.13982641632568873</v>
      </c>
    </row>
    <row r="36" spans="1:13" x14ac:dyDescent="0.4">
      <c r="A36" s="27">
        <v>22</v>
      </c>
      <c r="B36" s="30">
        <v>3.8</v>
      </c>
      <c r="C36" s="27">
        <v>10</v>
      </c>
      <c r="D36" s="27">
        <v>27</v>
      </c>
      <c r="E36" s="27">
        <v>2</v>
      </c>
      <c r="F36" s="27">
        <v>1</v>
      </c>
      <c r="G36" s="16">
        <v>18.84</v>
      </c>
      <c r="H36" s="24" t="s">
        <v>47</v>
      </c>
      <c r="I36" s="16">
        <f t="shared" si="0"/>
        <v>4.0190773942499538</v>
      </c>
      <c r="J36" s="16">
        <f t="shared" si="1"/>
        <v>4.7994904671349772E-2</v>
      </c>
    </row>
    <row r="37" spans="1:13" x14ac:dyDescent="0.4">
      <c r="A37" s="27">
        <v>23</v>
      </c>
      <c r="B37" s="30">
        <v>3.8</v>
      </c>
      <c r="C37" s="27">
        <v>10</v>
      </c>
      <c r="D37" s="27">
        <v>27</v>
      </c>
      <c r="E37" s="27">
        <v>2</v>
      </c>
      <c r="F37" s="27">
        <v>1</v>
      </c>
      <c r="G37" s="16">
        <v>18.84</v>
      </c>
      <c r="H37" s="24" t="s">
        <v>47</v>
      </c>
      <c r="I37" s="16">
        <f t="shared" si="0"/>
        <v>4.0190773942499538</v>
      </c>
      <c r="J37" s="16">
        <f t="shared" si="1"/>
        <v>4.7994904671349772E-2</v>
      </c>
    </row>
    <row r="38" spans="1:13" x14ac:dyDescent="0.4">
      <c r="A38" s="27">
        <v>24</v>
      </c>
      <c r="B38" s="30">
        <v>3.8</v>
      </c>
      <c r="C38" s="27">
        <v>10</v>
      </c>
      <c r="D38" s="27">
        <v>27</v>
      </c>
      <c r="E38" s="27">
        <v>2</v>
      </c>
      <c r="F38" s="27">
        <v>2</v>
      </c>
      <c r="G38" s="16">
        <v>18.84</v>
      </c>
      <c r="H38" s="24" t="s">
        <v>47</v>
      </c>
      <c r="I38" s="16">
        <f t="shared" si="0"/>
        <v>4.225761942839017</v>
      </c>
      <c r="J38" s="16">
        <f t="shared" si="1"/>
        <v>0.18127323197005449</v>
      </c>
    </row>
    <row r="39" spans="1:13" x14ac:dyDescent="0.4">
      <c r="A39" s="27">
        <v>25</v>
      </c>
      <c r="B39" s="30">
        <v>3.8</v>
      </c>
      <c r="C39" s="27">
        <v>17</v>
      </c>
      <c r="D39" s="27">
        <v>27</v>
      </c>
      <c r="E39" s="27">
        <v>4</v>
      </c>
      <c r="F39" s="27">
        <v>4</v>
      </c>
      <c r="G39" s="16">
        <v>18.850000000000001</v>
      </c>
      <c r="H39" s="24" t="s">
        <v>48</v>
      </c>
      <c r="I39" s="16">
        <f t="shared" si="0"/>
        <v>4.0840675072478811</v>
      </c>
      <c r="J39" s="16">
        <f t="shared" si="1"/>
        <v>8.0694348674025113E-2</v>
      </c>
    </row>
    <row r="40" spans="1:13" x14ac:dyDescent="0.4">
      <c r="A40" s="27">
        <v>26</v>
      </c>
      <c r="B40" s="30">
        <v>3.9</v>
      </c>
      <c r="C40" s="27">
        <v>9</v>
      </c>
      <c r="D40" s="27">
        <v>26</v>
      </c>
      <c r="E40" s="27">
        <v>3</v>
      </c>
      <c r="F40" s="27">
        <v>1</v>
      </c>
      <c r="G40" s="16">
        <v>17.39</v>
      </c>
      <c r="H40" s="24" t="s">
        <v>48</v>
      </c>
      <c r="I40" s="16">
        <f t="shared" si="0"/>
        <v>3.9833621968825002</v>
      </c>
      <c r="J40" s="16">
        <f t="shared" si="1"/>
        <v>6.949255869076733E-3</v>
      </c>
    </row>
    <row r="41" spans="1:13" x14ac:dyDescent="0.4">
      <c r="A41" s="27">
        <v>27</v>
      </c>
      <c r="B41" s="30">
        <v>3.9</v>
      </c>
      <c r="C41" s="27">
        <v>9</v>
      </c>
      <c r="D41" s="27">
        <v>27</v>
      </c>
      <c r="E41" s="27">
        <v>2</v>
      </c>
      <c r="F41" s="27">
        <v>1</v>
      </c>
      <c r="G41" s="16">
        <v>22.08</v>
      </c>
      <c r="H41" s="24" t="s">
        <v>47</v>
      </c>
      <c r="I41" s="16">
        <f t="shared" si="0"/>
        <v>4.3820941199381078</v>
      </c>
      <c r="J41" s="16">
        <f t="shared" si="1"/>
        <v>0.23241474047889879</v>
      </c>
    </row>
    <row r="42" spans="1:13" x14ac:dyDescent="0.4">
      <c r="A42" s="27">
        <v>28</v>
      </c>
      <c r="B42" s="30">
        <v>4</v>
      </c>
      <c r="C42" s="27">
        <v>8</v>
      </c>
      <c r="D42" s="27">
        <v>26</v>
      </c>
      <c r="E42" s="27">
        <v>3</v>
      </c>
      <c r="F42" s="27">
        <v>3</v>
      </c>
      <c r="G42" s="16">
        <v>17.75</v>
      </c>
      <c r="H42" s="24" t="s">
        <v>47</v>
      </c>
      <c r="I42" s="16">
        <f t="shared" si="0"/>
        <v>4.4958879507891147</v>
      </c>
      <c r="J42" s="16">
        <f t="shared" si="1"/>
        <v>0.24590485973782747</v>
      </c>
    </row>
    <row r="43" spans="1:13" x14ac:dyDescent="0.4">
      <c r="A43" s="27">
        <v>29</v>
      </c>
      <c r="B43" s="30">
        <v>4</v>
      </c>
      <c r="C43" s="27">
        <v>8</v>
      </c>
      <c r="D43" s="27">
        <v>29</v>
      </c>
      <c r="E43" s="27">
        <v>4</v>
      </c>
      <c r="F43" s="27">
        <v>1</v>
      </c>
      <c r="G43" s="16">
        <v>19.399999999999999</v>
      </c>
      <c r="H43" s="24" t="s">
        <v>47</v>
      </c>
      <c r="I43" s="16">
        <f t="shared" si="0"/>
        <v>3.95529672178017</v>
      </c>
      <c r="J43" s="16">
        <f t="shared" si="1"/>
        <v>1.9983830835995273E-3</v>
      </c>
    </row>
    <row r="44" spans="1:13" x14ac:dyDescent="0.4">
      <c r="A44" s="27">
        <v>30</v>
      </c>
      <c r="B44" s="30">
        <v>4</v>
      </c>
      <c r="C44" s="27">
        <v>16</v>
      </c>
      <c r="D44" s="27">
        <v>32</v>
      </c>
      <c r="E44" s="27">
        <v>2</v>
      </c>
      <c r="F44" s="27">
        <v>2</v>
      </c>
      <c r="G44" s="16">
        <v>20.03</v>
      </c>
      <c r="H44" s="24" t="s">
        <v>47</v>
      </c>
      <c r="I44" s="16">
        <f t="shared" si="0"/>
        <v>3.5510565277871011</v>
      </c>
      <c r="J44" s="16">
        <f t="shared" si="1"/>
        <v>0.2015502412425739</v>
      </c>
    </row>
    <row r="45" spans="1:13" x14ac:dyDescent="0.4">
      <c r="A45" s="27">
        <v>31</v>
      </c>
      <c r="B45" s="30">
        <v>4.0999999999999996</v>
      </c>
      <c r="C45" s="27">
        <v>19</v>
      </c>
      <c r="D45" s="27">
        <v>25</v>
      </c>
      <c r="E45" s="27">
        <v>2</v>
      </c>
      <c r="F45" s="27">
        <v>1</v>
      </c>
      <c r="G45" s="16">
        <v>21</v>
      </c>
      <c r="H45" s="24" t="s">
        <v>47</v>
      </c>
      <c r="I45" s="16">
        <f t="shared" si="0"/>
        <v>3.7760795293951608</v>
      </c>
      <c r="J45" s="16">
        <f t="shared" si="1"/>
        <v>0.10492447127686028</v>
      </c>
    </row>
    <row r="46" spans="1:13" x14ac:dyDescent="0.4">
      <c r="A46" s="27">
        <v>32</v>
      </c>
      <c r="B46" s="30">
        <v>4.2</v>
      </c>
      <c r="C46" s="27">
        <v>7</v>
      </c>
      <c r="D46" s="27">
        <v>27</v>
      </c>
      <c r="E46" s="27">
        <v>4</v>
      </c>
      <c r="F46" s="27">
        <v>2</v>
      </c>
      <c r="G46" s="16">
        <v>19.23</v>
      </c>
      <c r="H46" s="24" t="s">
        <v>47</v>
      </c>
      <c r="I46" s="16">
        <f t="shared" si="0"/>
        <v>4.3672547613650208</v>
      </c>
      <c r="J46" s="16">
        <f t="shared" si="1"/>
        <v>2.7974155199269986E-2</v>
      </c>
    </row>
    <row r="47" spans="1:13" x14ac:dyDescent="0.4">
      <c r="A47" s="27">
        <v>33</v>
      </c>
      <c r="B47" s="30">
        <v>4.2</v>
      </c>
      <c r="C47" s="27">
        <v>19</v>
      </c>
      <c r="D47" s="27">
        <v>16</v>
      </c>
      <c r="E47" s="27">
        <v>3</v>
      </c>
      <c r="F47" s="27">
        <v>2</v>
      </c>
      <c r="G47" s="16">
        <v>21</v>
      </c>
      <c r="H47" s="24" t="s">
        <v>47</v>
      </c>
      <c r="I47" s="16">
        <f t="shared" si="0"/>
        <v>4.6324186133920184</v>
      </c>
      <c r="J47" s="16">
        <f t="shared" si="1"/>
        <v>0.18698585720787575</v>
      </c>
    </row>
    <row r="48" spans="1:13" x14ac:dyDescent="0.4">
      <c r="A48" s="27">
        <v>34</v>
      </c>
      <c r="B48" s="30">
        <v>4.3</v>
      </c>
      <c r="C48" s="27">
        <v>20</v>
      </c>
      <c r="D48" s="27">
        <v>27</v>
      </c>
      <c r="E48" s="27">
        <v>3</v>
      </c>
      <c r="F48" s="27">
        <v>3</v>
      </c>
      <c r="G48" s="16">
        <v>17.82</v>
      </c>
      <c r="H48" s="24" t="s">
        <v>48</v>
      </c>
      <c r="I48" s="16">
        <f t="shared" si="0"/>
        <v>3.6308742308506168</v>
      </c>
      <c r="J48" s="16">
        <f t="shared" si="1"/>
        <v>0.44772929493975344</v>
      </c>
    </row>
    <row r="49" spans="1:10" x14ac:dyDescent="0.4">
      <c r="A49" s="27">
        <v>35</v>
      </c>
      <c r="B49" s="30">
        <v>4.3</v>
      </c>
      <c r="C49" s="27">
        <v>8</v>
      </c>
      <c r="D49" s="27">
        <v>26</v>
      </c>
      <c r="E49" s="27">
        <v>2</v>
      </c>
      <c r="F49" s="27">
        <v>2</v>
      </c>
      <c r="G49" s="16">
        <v>19.87</v>
      </c>
      <c r="H49" s="24" t="s">
        <v>47</v>
      </c>
      <c r="I49" s="16">
        <f t="shared" si="0"/>
        <v>4.5298140691420778</v>
      </c>
      <c r="J49" s="16">
        <f t="shared" si="1"/>
        <v>5.2814506375639822E-2</v>
      </c>
    </row>
    <row r="50" spans="1:10" x14ac:dyDescent="0.4">
      <c r="A50" s="27">
        <v>36</v>
      </c>
      <c r="B50" s="30">
        <v>4.3</v>
      </c>
      <c r="C50" s="27">
        <v>11</v>
      </c>
      <c r="D50" s="27">
        <v>23</v>
      </c>
      <c r="E50" s="27">
        <v>3</v>
      </c>
      <c r="F50" s="27">
        <v>3</v>
      </c>
      <c r="G50" s="16">
        <v>20.25</v>
      </c>
      <c r="H50" s="24" t="s">
        <v>48</v>
      </c>
      <c r="I50" s="16">
        <f t="shared" si="0"/>
        <v>4.7584223298165869</v>
      </c>
      <c r="J50" s="16">
        <f t="shared" si="1"/>
        <v>0.2101510324744677</v>
      </c>
    </row>
    <row r="51" spans="1:10" x14ac:dyDescent="0.4">
      <c r="A51" s="27">
        <v>37</v>
      </c>
      <c r="B51" s="30">
        <v>4.5</v>
      </c>
      <c r="C51" s="27">
        <v>7</v>
      </c>
      <c r="D51" s="27">
        <v>27</v>
      </c>
      <c r="E51" s="27">
        <v>4</v>
      </c>
      <c r="F51" s="27">
        <v>3</v>
      </c>
      <c r="G51" s="16">
        <v>19.23</v>
      </c>
      <c r="H51" s="24" t="s">
        <v>47</v>
      </c>
      <c r="I51" s="16">
        <f t="shared" si="0"/>
        <v>4.573939309954083</v>
      </c>
      <c r="J51" s="16">
        <f t="shared" si="1"/>
        <v>5.4670215564859639E-3</v>
      </c>
    </row>
    <row r="52" spans="1:10" x14ac:dyDescent="0.4">
      <c r="A52" s="27">
        <v>38</v>
      </c>
      <c r="B52" s="30">
        <v>4.5</v>
      </c>
      <c r="C52" s="27">
        <v>10</v>
      </c>
      <c r="D52" s="27">
        <v>27</v>
      </c>
      <c r="E52" s="27">
        <v>2</v>
      </c>
      <c r="F52" s="27">
        <v>2</v>
      </c>
      <c r="G52" s="16">
        <v>20.25</v>
      </c>
      <c r="H52" s="24" t="s">
        <v>47</v>
      </c>
      <c r="I52" s="16">
        <f t="shared" si="0"/>
        <v>4.3549434349338529</v>
      </c>
      <c r="J52" s="16">
        <f t="shared" si="1"/>
        <v>2.1041407068789354E-2</v>
      </c>
    </row>
    <row r="53" spans="1:10" x14ac:dyDescent="0.4">
      <c r="A53" s="27">
        <v>39</v>
      </c>
      <c r="B53" s="30">
        <v>4.5</v>
      </c>
      <c r="C53" s="27">
        <v>7</v>
      </c>
      <c r="D53" s="27">
        <v>31</v>
      </c>
      <c r="E53" s="27">
        <v>3</v>
      </c>
      <c r="F53" s="27">
        <v>3</v>
      </c>
      <c r="G53" s="16">
        <v>21.6</v>
      </c>
      <c r="H53" s="24" t="s">
        <v>47</v>
      </c>
      <c r="I53" s="16">
        <f t="shared" si="0"/>
        <v>4.5281056639666062</v>
      </c>
      <c r="J53" s="16">
        <f t="shared" si="1"/>
        <v>7.8992834700378537E-4</v>
      </c>
    </row>
    <row r="54" spans="1:10" x14ac:dyDescent="0.4">
      <c r="A54" s="27">
        <v>40</v>
      </c>
      <c r="B54" s="30">
        <v>4.5</v>
      </c>
      <c r="C54" s="27">
        <v>18</v>
      </c>
      <c r="D54" s="27">
        <v>25</v>
      </c>
      <c r="E54" s="27">
        <v>3</v>
      </c>
      <c r="F54" s="27">
        <v>2</v>
      </c>
      <c r="G54" s="16">
        <v>21.71</v>
      </c>
      <c r="H54" s="24" t="s">
        <v>48</v>
      </c>
      <c r="I54" s="16">
        <f t="shared" si="0"/>
        <v>4.0676067241354001</v>
      </c>
      <c r="J54" s="16">
        <f t="shared" si="1"/>
        <v>0.18696394501291996</v>
      </c>
    </row>
    <row r="55" spans="1:10" x14ac:dyDescent="0.4">
      <c r="A55" s="27">
        <v>41</v>
      </c>
      <c r="B55" s="30">
        <v>4.5999999999999996</v>
      </c>
      <c r="C55" s="27">
        <v>6</v>
      </c>
      <c r="D55" s="27">
        <v>19</v>
      </c>
      <c r="E55" s="27">
        <v>2</v>
      </c>
      <c r="F55" s="27">
        <v>1</v>
      </c>
      <c r="G55" s="16">
        <v>20.46</v>
      </c>
      <c r="H55" s="24" t="s">
        <v>48</v>
      </c>
      <c r="I55" s="16">
        <f t="shared" si="0"/>
        <v>5.0508929410828367</v>
      </c>
      <c r="J55" s="16">
        <f t="shared" si="1"/>
        <v>0.20330444431833078</v>
      </c>
    </row>
    <row r="56" spans="1:10" x14ac:dyDescent="0.4">
      <c r="A56" s="27">
        <v>42</v>
      </c>
      <c r="B56" s="30">
        <v>4.5999999999999996</v>
      </c>
      <c r="C56" s="27">
        <v>15</v>
      </c>
      <c r="D56" s="27">
        <v>25</v>
      </c>
      <c r="E56" s="27">
        <v>3</v>
      </c>
      <c r="F56" s="27">
        <v>2</v>
      </c>
      <c r="G56" s="16">
        <v>20.66</v>
      </c>
      <c r="H56" s="24" t="s">
        <v>47</v>
      </c>
      <c r="I56" s="16">
        <f t="shared" si="0"/>
        <v>4.1699301849861152</v>
      </c>
      <c r="J56" s="16">
        <f t="shared" si="1"/>
        <v>0.18496004578607675</v>
      </c>
    </row>
    <row r="57" spans="1:10" x14ac:dyDescent="0.4">
      <c r="A57" s="27">
        <v>43</v>
      </c>
      <c r="B57" s="30">
        <v>4.7</v>
      </c>
      <c r="C57" s="27">
        <v>10</v>
      </c>
      <c r="D57" s="27">
        <v>26</v>
      </c>
      <c r="E57" s="27">
        <v>2</v>
      </c>
      <c r="F57" s="27">
        <v>2</v>
      </c>
      <c r="G57" s="16">
        <v>20.46</v>
      </c>
      <c r="H57" s="24" t="s">
        <v>47</v>
      </c>
      <c r="I57" s="16">
        <f t="shared" si="0"/>
        <v>4.4515204398299471</v>
      </c>
      <c r="J57" s="16">
        <f t="shared" si="1"/>
        <v>6.1742091822303051E-2</v>
      </c>
    </row>
    <row r="58" spans="1:10" x14ac:dyDescent="0.4">
      <c r="A58" s="27">
        <v>44</v>
      </c>
      <c r="B58" s="30">
        <v>4.7</v>
      </c>
      <c r="C58" s="27">
        <v>16</v>
      </c>
      <c r="D58" s="27">
        <v>19</v>
      </c>
      <c r="E58" s="27">
        <v>2</v>
      </c>
      <c r="F58" s="27">
        <v>2</v>
      </c>
      <c r="G58" s="16">
        <v>23.8</v>
      </c>
      <c r="H58" s="24" t="s">
        <v>47</v>
      </c>
      <c r="I58" s="16">
        <f t="shared" si="0"/>
        <v>4.9018403941162019</v>
      </c>
      <c r="J58" s="16">
        <f t="shared" si="1"/>
        <v>4.0739544696983626E-2</v>
      </c>
    </row>
    <row r="59" spans="1:10" x14ac:dyDescent="0.4">
      <c r="A59" s="27">
        <v>45</v>
      </c>
      <c r="B59" s="30">
        <v>4.9000000000000004</v>
      </c>
      <c r="C59" s="27">
        <v>7</v>
      </c>
      <c r="D59" s="27">
        <v>31</v>
      </c>
      <c r="E59" s="27">
        <v>5</v>
      </c>
      <c r="F59" s="27">
        <v>4</v>
      </c>
      <c r="G59" s="16">
        <v>23.4</v>
      </c>
      <c r="H59" s="24" t="s">
        <v>47</v>
      </c>
      <c r="I59" s="16">
        <f t="shared" si="0"/>
        <v>4.8069420788509163</v>
      </c>
      <c r="J59" s="16">
        <f t="shared" si="1"/>
        <v>8.6597766885891467E-3</v>
      </c>
    </row>
    <row r="60" spans="1:10" x14ac:dyDescent="0.4">
      <c r="A60" s="27">
        <v>46</v>
      </c>
      <c r="B60" s="30">
        <v>5</v>
      </c>
      <c r="C60" s="27">
        <v>14</v>
      </c>
      <c r="D60" s="27">
        <v>14</v>
      </c>
      <c r="E60" s="27">
        <v>3</v>
      </c>
      <c r="F60" s="27">
        <v>2</v>
      </c>
      <c r="G60" s="16">
        <v>19</v>
      </c>
      <c r="H60" s="24" t="s">
        <v>47</v>
      </c>
      <c r="I60" s="16">
        <f t="shared" si="0"/>
        <v>4.9347276113371423</v>
      </c>
      <c r="J60" s="16">
        <f t="shared" si="1"/>
        <v>4.2604847217551506E-3</v>
      </c>
    </row>
    <row r="61" spans="1:10" x14ac:dyDescent="0.4">
      <c r="A61" s="27">
        <v>47</v>
      </c>
      <c r="B61" s="30">
        <v>5</v>
      </c>
      <c r="C61" s="27">
        <v>5</v>
      </c>
      <c r="D61" s="27">
        <v>25</v>
      </c>
      <c r="E61" s="27">
        <v>2</v>
      </c>
      <c r="F61" s="27">
        <v>1</v>
      </c>
      <c r="G61" s="16">
        <v>21.18</v>
      </c>
      <c r="H61" s="24" t="s">
        <v>47</v>
      </c>
      <c r="I61" s="16">
        <f t="shared" si="0"/>
        <v>4.7190088572245736</v>
      </c>
      <c r="J61" s="16">
        <f t="shared" si="1"/>
        <v>7.8956022318240046E-2</v>
      </c>
    </row>
    <row r="62" spans="1:10" x14ac:dyDescent="0.4">
      <c r="A62" s="27">
        <v>48</v>
      </c>
      <c r="B62" s="30">
        <v>5</v>
      </c>
      <c r="C62" s="27">
        <v>5</v>
      </c>
      <c r="D62" s="27">
        <v>2</v>
      </c>
      <c r="E62" s="27">
        <v>25</v>
      </c>
      <c r="F62" s="27">
        <v>1</v>
      </c>
      <c r="G62" s="16">
        <v>21.18</v>
      </c>
      <c r="H62" s="24" t="s">
        <v>47</v>
      </c>
      <c r="I62" s="16">
        <f t="shared" si="0"/>
        <v>5.4310168625980442</v>
      </c>
      <c r="J62" s="16">
        <f t="shared" si="1"/>
        <v>0.18577553584386128</v>
      </c>
    </row>
    <row r="63" spans="1:10" x14ac:dyDescent="0.4">
      <c r="A63" s="27">
        <v>49</v>
      </c>
      <c r="B63" s="30">
        <v>5</v>
      </c>
      <c r="C63" s="27">
        <v>5</v>
      </c>
      <c r="D63" s="27">
        <v>26</v>
      </c>
      <c r="E63" s="27">
        <v>2</v>
      </c>
      <c r="F63" s="27">
        <v>1</v>
      </c>
      <c r="G63" s="16">
        <v>21.84</v>
      </c>
      <c r="H63" s="24" t="s">
        <v>47</v>
      </c>
      <c r="I63" s="16">
        <f t="shared" si="0"/>
        <v>4.7021395814933786</v>
      </c>
      <c r="J63" s="16">
        <f t="shared" si="1"/>
        <v>8.8720828912939628E-2</v>
      </c>
    </row>
    <row r="64" spans="1:10" x14ac:dyDescent="0.4">
      <c r="A64" s="27">
        <v>50</v>
      </c>
      <c r="B64" s="30">
        <v>5</v>
      </c>
      <c r="C64" s="27">
        <v>15</v>
      </c>
      <c r="D64" s="27">
        <v>2</v>
      </c>
      <c r="E64" s="27">
        <v>3</v>
      </c>
      <c r="F64" s="27">
        <v>1</v>
      </c>
      <c r="G64" s="16">
        <v>22.23</v>
      </c>
      <c r="H64" s="24" t="s">
        <v>48</v>
      </c>
      <c r="I64" s="16">
        <f t="shared" si="0"/>
        <v>5.8858418098375935</v>
      </c>
      <c r="J64" s="16">
        <f t="shared" si="1"/>
        <v>0.78471571205634327</v>
      </c>
    </row>
    <row r="65" spans="1:10" x14ac:dyDescent="0.4">
      <c r="A65" s="27">
        <v>51</v>
      </c>
      <c r="B65" s="30">
        <v>5</v>
      </c>
      <c r="C65" s="27">
        <v>5</v>
      </c>
      <c r="D65" s="27">
        <v>28</v>
      </c>
      <c r="E65" s="27">
        <v>2</v>
      </c>
      <c r="F65" s="27">
        <v>2</v>
      </c>
      <c r="G65" s="16">
        <v>23.77</v>
      </c>
      <c r="H65" s="24" t="s">
        <v>49</v>
      </c>
      <c r="I65" s="16">
        <f t="shared" si="0"/>
        <v>4.9309726071149793</v>
      </c>
      <c r="J65" s="16">
        <f t="shared" si="1"/>
        <v>4.7647809685030049E-3</v>
      </c>
    </row>
    <row r="66" spans="1:10" x14ac:dyDescent="0.4">
      <c r="A66" s="27">
        <v>52</v>
      </c>
      <c r="B66" s="30">
        <v>5.2</v>
      </c>
      <c r="C66" s="27">
        <v>11</v>
      </c>
      <c r="D66" s="27">
        <v>13</v>
      </c>
      <c r="E66" s="27">
        <v>2</v>
      </c>
      <c r="F66" s="27">
        <v>1</v>
      </c>
      <c r="G66" s="16">
        <v>19.87</v>
      </c>
      <c r="H66" s="24" t="s">
        <v>47</v>
      </c>
      <c r="I66" s="16">
        <f t="shared" si="0"/>
        <v>5.1299907828419613</v>
      </c>
      <c r="J66" s="16">
        <f t="shared" si="1"/>
        <v>4.9012904870814446E-3</v>
      </c>
    </row>
    <row r="67" spans="1:10" x14ac:dyDescent="0.4">
      <c r="A67" s="27">
        <v>53</v>
      </c>
      <c r="B67" s="30">
        <v>5.2</v>
      </c>
      <c r="C67" s="27">
        <v>19</v>
      </c>
      <c r="D67" s="27">
        <v>27</v>
      </c>
      <c r="E67" s="27">
        <v>4</v>
      </c>
      <c r="F67" s="27">
        <v>4</v>
      </c>
      <c r="G67" s="16">
        <v>20.399999999999999</v>
      </c>
      <c r="H67" s="24" t="s">
        <v>48</v>
      </c>
      <c r="I67" s="16">
        <f t="shared" si="0"/>
        <v>4.0937272342556392</v>
      </c>
      <c r="J67" s="16">
        <f t="shared" si="1"/>
        <v>1.2238394322276778</v>
      </c>
    </row>
    <row r="68" spans="1:10" x14ac:dyDescent="0.4">
      <c r="A68" s="27">
        <v>54</v>
      </c>
      <c r="B68" s="30">
        <v>5.3</v>
      </c>
      <c r="C68" s="27">
        <v>15</v>
      </c>
      <c r="D68" s="27">
        <v>2</v>
      </c>
      <c r="E68" s="27">
        <v>3</v>
      </c>
      <c r="F68" s="27">
        <v>2</v>
      </c>
      <c r="G68" s="16">
        <v>22.23</v>
      </c>
      <c r="H68" s="24" t="s">
        <v>48</v>
      </c>
      <c r="I68" s="16">
        <f t="shared" si="0"/>
        <v>6.0925263584266567</v>
      </c>
      <c r="J68" s="16">
        <f t="shared" si="1"/>
        <v>0.62809802880101784</v>
      </c>
    </row>
    <row r="69" spans="1:10" x14ac:dyDescent="0.4">
      <c r="A69" s="27">
        <v>55</v>
      </c>
      <c r="B69" s="30">
        <v>5.3</v>
      </c>
      <c r="C69" s="27">
        <v>14</v>
      </c>
      <c r="D69" s="27">
        <v>19</v>
      </c>
      <c r="E69" s="27">
        <v>2</v>
      </c>
      <c r="F69" s="27">
        <v>2</v>
      </c>
      <c r="G69" s="16">
        <v>24.63</v>
      </c>
      <c r="H69" s="24" t="s">
        <v>47</v>
      </c>
      <c r="I69" s="16">
        <f t="shared" si="0"/>
        <v>5.1102316963181664</v>
      </c>
      <c r="J69" s="16">
        <f t="shared" si="1"/>
        <v>3.6012009082280541E-2</v>
      </c>
    </row>
    <row r="70" spans="1:10" x14ac:dyDescent="0.4">
      <c r="A70" s="27">
        <v>56</v>
      </c>
      <c r="B70" s="30">
        <v>5.3</v>
      </c>
      <c r="C70" s="27">
        <v>5</v>
      </c>
      <c r="D70" s="27">
        <v>28</v>
      </c>
      <c r="E70" s="27">
        <v>2</v>
      </c>
      <c r="F70" s="27">
        <v>1</v>
      </c>
      <c r="G70" s="16">
        <v>26.49</v>
      </c>
      <c r="H70" s="24" t="s">
        <v>48</v>
      </c>
      <c r="I70" s="16">
        <f t="shared" si="0"/>
        <v>4.9734892347656006</v>
      </c>
      <c r="J70" s="16">
        <f t="shared" si="1"/>
        <v>0.10660927981395299</v>
      </c>
    </row>
    <row r="71" spans="1:10" x14ac:dyDescent="0.4">
      <c r="A71" s="27">
        <v>57</v>
      </c>
      <c r="B71" s="30">
        <v>5.3</v>
      </c>
      <c r="C71" s="27">
        <v>5</v>
      </c>
      <c r="D71" s="27">
        <v>28</v>
      </c>
      <c r="E71" s="27">
        <v>2</v>
      </c>
      <c r="F71" s="27">
        <v>1</v>
      </c>
      <c r="G71" s="16">
        <v>26.49</v>
      </c>
      <c r="H71" s="24" t="s">
        <v>47</v>
      </c>
      <c r="I71" s="16">
        <f t="shared" si="0"/>
        <v>4.9734892347656006</v>
      </c>
      <c r="J71" s="16">
        <f t="shared" si="1"/>
        <v>0.10660927981395299</v>
      </c>
    </row>
    <row r="72" spans="1:10" x14ac:dyDescent="0.4">
      <c r="A72" s="27">
        <v>58</v>
      </c>
      <c r="B72" s="30">
        <v>5.45</v>
      </c>
      <c r="C72" s="27">
        <v>9</v>
      </c>
      <c r="D72" s="27">
        <v>23</v>
      </c>
      <c r="E72" s="27">
        <v>3</v>
      </c>
      <c r="F72" s="27">
        <v>3</v>
      </c>
      <c r="G72" s="16">
        <v>19.600000000000001</v>
      </c>
      <c r="H72" s="24" t="s">
        <v>47</v>
      </c>
      <c r="I72" s="16">
        <f t="shared" si="0"/>
        <v>4.8312188743587239</v>
      </c>
      <c r="J72" s="16">
        <f t="shared" si="1"/>
        <v>0.38289008144988496</v>
      </c>
    </row>
    <row r="73" spans="1:10" x14ac:dyDescent="0.4">
      <c r="A73" s="27">
        <v>59</v>
      </c>
      <c r="B73" s="30">
        <v>5.5</v>
      </c>
      <c r="C73" s="27">
        <v>16</v>
      </c>
      <c r="D73" s="27">
        <v>16</v>
      </c>
      <c r="E73" s="27">
        <v>5</v>
      </c>
      <c r="F73" s="27">
        <v>4</v>
      </c>
      <c r="G73" s="16">
        <v>31.12</v>
      </c>
      <c r="H73" s="24" t="s">
        <v>47</v>
      </c>
      <c r="I73" s="16">
        <f t="shared" si="0"/>
        <v>6.0787244426300155</v>
      </c>
      <c r="J73" s="16">
        <f t="shared" si="1"/>
        <v>0.33492198049742217</v>
      </c>
    </row>
    <row r="74" spans="1:10" x14ac:dyDescent="0.4">
      <c r="A74" s="27">
        <v>60</v>
      </c>
      <c r="B74" s="30">
        <v>5.5</v>
      </c>
      <c r="C74" s="27">
        <v>15</v>
      </c>
      <c r="D74" s="27">
        <v>26</v>
      </c>
      <c r="E74" s="27">
        <v>2</v>
      </c>
      <c r="F74" s="27">
        <v>2</v>
      </c>
      <c r="G74" s="16">
        <v>36</v>
      </c>
      <c r="H74" s="24" t="s">
        <v>50</v>
      </c>
      <c r="I74" s="16">
        <f t="shared" si="0"/>
        <v>5.5443946547154841</v>
      </c>
      <c r="J74" s="16">
        <f t="shared" si="1"/>
        <v>1.970885367307054E-3</v>
      </c>
    </row>
    <row r="75" spans="1:10" x14ac:dyDescent="0.4">
      <c r="A75" s="27">
        <v>61</v>
      </c>
      <c r="B75" s="30">
        <v>5.5</v>
      </c>
      <c r="C75" s="27">
        <v>10</v>
      </c>
      <c r="D75" s="27">
        <v>27</v>
      </c>
      <c r="E75" s="27">
        <v>2</v>
      </c>
      <c r="F75" s="27">
        <v>2</v>
      </c>
      <c r="G75" s="16">
        <v>36</v>
      </c>
      <c r="H75" s="24" t="s">
        <v>50</v>
      </c>
      <c r="I75" s="16">
        <f t="shared" si="0"/>
        <v>5.7979281870570203</v>
      </c>
      <c r="J75" s="16">
        <f t="shared" si="1"/>
        <v>8.8761204643082875E-2</v>
      </c>
    </row>
    <row r="76" spans="1:10" x14ac:dyDescent="0.4">
      <c r="A76" s="27">
        <v>62</v>
      </c>
      <c r="B76" s="30">
        <v>5.6</v>
      </c>
      <c r="C76" s="27">
        <v>10</v>
      </c>
      <c r="D76" s="27">
        <v>27</v>
      </c>
      <c r="E76" s="27">
        <v>3</v>
      </c>
      <c r="F76" s="27">
        <v>3</v>
      </c>
      <c r="G76" s="16">
        <v>23.18</v>
      </c>
      <c r="H76" s="24" t="s">
        <v>47</v>
      </c>
      <c r="I76" s="16">
        <f t="shared" si="0"/>
        <v>4.7836886180553027</v>
      </c>
      <c r="J76" s="16">
        <f t="shared" si="1"/>
        <v>0.66636427229246098</v>
      </c>
    </row>
    <row r="77" spans="1:10" x14ac:dyDescent="0.4">
      <c r="A77" s="27">
        <v>63</v>
      </c>
      <c r="B77" s="30">
        <v>5.6</v>
      </c>
      <c r="C77" s="27">
        <v>10</v>
      </c>
      <c r="D77" s="27">
        <v>27</v>
      </c>
      <c r="E77" s="27">
        <v>3</v>
      </c>
      <c r="F77" s="27">
        <v>3</v>
      </c>
      <c r="G77" s="16">
        <v>23.18</v>
      </c>
      <c r="H77" s="24" t="s">
        <v>47</v>
      </c>
      <c r="I77" s="16">
        <f t="shared" si="0"/>
        <v>4.7836886180553027</v>
      </c>
      <c r="J77" s="16">
        <f t="shared" si="1"/>
        <v>0.66636427229246098</v>
      </c>
    </row>
    <row r="78" spans="1:10" x14ac:dyDescent="0.4">
      <c r="A78" s="27">
        <v>64</v>
      </c>
      <c r="B78" s="30">
        <v>5.6</v>
      </c>
      <c r="C78" s="27">
        <v>10</v>
      </c>
      <c r="D78" s="27">
        <v>27</v>
      </c>
      <c r="E78" s="27">
        <v>3</v>
      </c>
      <c r="F78" s="27">
        <v>3</v>
      </c>
      <c r="G78" s="16">
        <v>23.18</v>
      </c>
      <c r="H78" s="24" t="s">
        <v>47</v>
      </c>
      <c r="I78" s="16">
        <f t="shared" si="0"/>
        <v>4.7836886180553027</v>
      </c>
      <c r="J78" s="16">
        <f t="shared" si="1"/>
        <v>0.66636427229246098</v>
      </c>
    </row>
    <row r="79" spans="1:10" x14ac:dyDescent="0.4">
      <c r="A79" s="27">
        <v>65</v>
      </c>
      <c r="B79" s="30">
        <v>5.6</v>
      </c>
      <c r="C79" s="27">
        <v>6</v>
      </c>
      <c r="D79" s="27">
        <v>19</v>
      </c>
      <c r="E79" s="27">
        <v>2</v>
      </c>
      <c r="F79" s="27">
        <v>1</v>
      </c>
      <c r="G79" s="16">
        <v>24</v>
      </c>
      <c r="H79" s="24" t="s">
        <v>47</v>
      </c>
      <c r="I79" s="16">
        <f t="shared" si="0"/>
        <v>5.3752209425124251</v>
      </c>
      <c r="J79" s="16">
        <f t="shared" si="1"/>
        <v>5.0525624685002338E-2</v>
      </c>
    </row>
    <row r="80" spans="1:10" x14ac:dyDescent="0.4">
      <c r="A80" s="27">
        <v>66</v>
      </c>
      <c r="B80" s="30">
        <v>5.6</v>
      </c>
      <c r="C80" s="27">
        <v>12</v>
      </c>
      <c r="D80" s="27">
        <v>21</v>
      </c>
      <c r="E80" s="27">
        <v>4</v>
      </c>
      <c r="F80" s="27">
        <v>3</v>
      </c>
      <c r="G80" s="16">
        <v>24</v>
      </c>
      <c r="H80" s="24" t="s">
        <v>47</v>
      </c>
      <c r="I80" s="16">
        <f t="shared" ref="I80:I143" si="2">$B$13+SUMPRODUCT($C$13:$G$13,C80:G80)</f>
        <v>5.1441100578325845</v>
      </c>
      <c r="J80" s="16">
        <f t="shared" ref="J80:J143" si="3">(B80-I80)^2</f>
        <v>0.20783563936940916</v>
      </c>
    </row>
    <row r="81" spans="1:10" x14ac:dyDescent="0.4">
      <c r="A81" s="27">
        <v>67</v>
      </c>
      <c r="B81" s="30">
        <v>5.6</v>
      </c>
      <c r="C81" s="27">
        <v>7</v>
      </c>
      <c r="D81" s="27">
        <v>15</v>
      </c>
      <c r="E81" s="27">
        <v>3</v>
      </c>
      <c r="F81" s="27">
        <v>3</v>
      </c>
      <c r="G81" s="16">
        <v>24.63</v>
      </c>
      <c r="H81" s="24" t="s">
        <v>47</v>
      </c>
      <c r="I81" s="16">
        <f t="shared" si="2"/>
        <v>6.0431037760691479</v>
      </c>
      <c r="J81" s="16">
        <f t="shared" si="3"/>
        <v>0.19634095636673793</v>
      </c>
    </row>
    <row r="82" spans="1:10" x14ac:dyDescent="0.4">
      <c r="A82" s="27">
        <v>68</v>
      </c>
      <c r="B82" s="30">
        <v>5.6</v>
      </c>
      <c r="C82" s="27">
        <v>16</v>
      </c>
      <c r="D82" s="27">
        <v>8</v>
      </c>
      <c r="E82" s="27">
        <v>1</v>
      </c>
      <c r="F82" s="27">
        <v>1</v>
      </c>
      <c r="G82" s="16">
        <v>26.08</v>
      </c>
      <c r="H82" s="24" t="s">
        <v>47</v>
      </c>
      <c r="I82" s="16">
        <f t="shared" si="2"/>
        <v>5.8011346954014478</v>
      </c>
      <c r="J82" s="16">
        <f t="shared" si="3"/>
        <v>4.0455165694233318E-2</v>
      </c>
    </row>
    <row r="83" spans="1:10" x14ac:dyDescent="0.4">
      <c r="A83" s="27">
        <v>69</v>
      </c>
      <c r="B83" s="30">
        <v>5.6</v>
      </c>
      <c r="C83" s="27">
        <v>16</v>
      </c>
      <c r="D83" s="27">
        <v>8</v>
      </c>
      <c r="E83" s="27">
        <v>3</v>
      </c>
      <c r="F83" s="27">
        <v>1</v>
      </c>
      <c r="G83" s="16">
        <v>26.08</v>
      </c>
      <c r="H83" s="24" t="s">
        <v>47</v>
      </c>
      <c r="I83" s="16">
        <f t="shared" si="2"/>
        <v>5.7083740185969036</v>
      </c>
      <c r="J83" s="16">
        <f t="shared" si="3"/>
        <v>1.1744927906842091E-2</v>
      </c>
    </row>
    <row r="84" spans="1:10" x14ac:dyDescent="0.4">
      <c r="A84" s="27">
        <v>70</v>
      </c>
      <c r="B84" s="30">
        <v>5.6</v>
      </c>
      <c r="C84" s="27">
        <v>15</v>
      </c>
      <c r="D84" s="27">
        <v>12</v>
      </c>
      <c r="E84" s="27">
        <v>2</v>
      </c>
      <c r="F84" s="27">
        <v>2</v>
      </c>
      <c r="G84" s="16">
        <v>35.299999999999997</v>
      </c>
      <c r="H84" s="24" t="s">
        <v>48</v>
      </c>
      <c r="I84" s="16">
        <f t="shared" si="2"/>
        <v>6.562982913881223</v>
      </c>
      <c r="J84" s="16">
        <f t="shared" si="3"/>
        <v>0.92733609242717163</v>
      </c>
    </row>
    <row r="85" spans="1:10" x14ac:dyDescent="0.4">
      <c r="A85" s="27">
        <v>71</v>
      </c>
      <c r="B85" s="30">
        <v>5.7</v>
      </c>
      <c r="C85" s="27">
        <v>17</v>
      </c>
      <c r="D85" s="27">
        <v>27</v>
      </c>
      <c r="E85" s="27">
        <v>2</v>
      </c>
      <c r="F85" s="27">
        <v>1</v>
      </c>
      <c r="G85" s="16">
        <v>40.1</v>
      </c>
      <c r="H85" s="24" t="s">
        <v>50</v>
      </c>
      <c r="I85" s="16">
        <f t="shared" si="2"/>
        <v>5.5036587276577631</v>
      </c>
      <c r="J85" s="16">
        <f t="shared" si="3"/>
        <v>3.854989522496851E-2</v>
      </c>
    </row>
    <row r="86" spans="1:10" x14ac:dyDescent="0.4">
      <c r="A86" s="27">
        <v>72</v>
      </c>
      <c r="B86" s="30">
        <v>5.8</v>
      </c>
      <c r="C86" s="27">
        <v>19</v>
      </c>
      <c r="D86" s="27">
        <v>15</v>
      </c>
      <c r="E86" s="27">
        <v>3</v>
      </c>
      <c r="F86" s="27">
        <v>1</v>
      </c>
      <c r="G86" s="16">
        <v>27.33</v>
      </c>
      <c r="H86" s="24" t="s">
        <v>47</v>
      </c>
      <c r="I86" s="16">
        <f t="shared" si="2"/>
        <v>5.0830137162383364</v>
      </c>
      <c r="J86" s="16">
        <f t="shared" si="3"/>
        <v>0.51406933110236053</v>
      </c>
    </row>
    <row r="87" spans="1:10" x14ac:dyDescent="0.4">
      <c r="A87" s="27">
        <v>73</v>
      </c>
      <c r="B87" s="30">
        <v>5.9</v>
      </c>
      <c r="C87" s="27">
        <v>20</v>
      </c>
      <c r="D87" s="27">
        <v>14</v>
      </c>
      <c r="E87" s="27">
        <v>2</v>
      </c>
      <c r="F87" s="27">
        <v>1</v>
      </c>
      <c r="G87" s="16">
        <v>30</v>
      </c>
      <c r="H87" s="24" t="s">
        <v>47</v>
      </c>
      <c r="I87" s="16">
        <f t="shared" si="2"/>
        <v>5.3851773869978867</v>
      </c>
      <c r="J87" s="16">
        <f t="shared" si="3"/>
        <v>0.26504232285832408</v>
      </c>
    </row>
    <row r="88" spans="1:10" x14ac:dyDescent="0.4">
      <c r="A88" s="27">
        <v>74</v>
      </c>
      <c r="B88" s="30">
        <v>5.9</v>
      </c>
      <c r="C88" s="27">
        <v>10</v>
      </c>
      <c r="D88" s="27">
        <v>18</v>
      </c>
      <c r="E88" s="27">
        <v>4</v>
      </c>
      <c r="F88" s="27">
        <v>2</v>
      </c>
      <c r="G88" s="16">
        <v>30.01</v>
      </c>
      <c r="H88" s="24" t="s">
        <v>47</v>
      </c>
      <c r="I88" s="16">
        <f t="shared" si="2"/>
        <v>5.8524100878582397</v>
      </c>
      <c r="J88" s="16">
        <f t="shared" si="3"/>
        <v>2.2647997376604996E-3</v>
      </c>
    </row>
    <row r="89" spans="1:10" x14ac:dyDescent="0.4">
      <c r="A89" s="27">
        <v>75</v>
      </c>
      <c r="B89" s="30">
        <v>5.9</v>
      </c>
      <c r="C89" s="27">
        <v>10</v>
      </c>
      <c r="D89" s="27">
        <v>18</v>
      </c>
      <c r="E89" s="27">
        <v>4</v>
      </c>
      <c r="F89" s="27">
        <v>2</v>
      </c>
      <c r="G89" s="16">
        <v>30.01</v>
      </c>
      <c r="H89" s="24" t="s">
        <v>47</v>
      </c>
      <c r="I89" s="16">
        <f t="shared" si="2"/>
        <v>5.8524100878582397</v>
      </c>
      <c r="J89" s="16">
        <f t="shared" si="3"/>
        <v>2.2647997376604996E-3</v>
      </c>
    </row>
    <row r="90" spans="1:10" x14ac:dyDescent="0.4">
      <c r="A90" s="27">
        <v>76</v>
      </c>
      <c r="B90" s="30">
        <v>6</v>
      </c>
      <c r="C90" s="27">
        <v>15</v>
      </c>
      <c r="D90" s="27">
        <v>13</v>
      </c>
      <c r="E90" s="27">
        <v>2</v>
      </c>
      <c r="F90" s="27">
        <v>1</v>
      </c>
      <c r="G90" s="16">
        <v>27.02</v>
      </c>
      <c r="H90" s="24" t="s">
        <v>47</v>
      </c>
      <c r="I90" s="16">
        <f t="shared" si="2"/>
        <v>5.5203634588320059</v>
      </c>
      <c r="J90" s="16">
        <f t="shared" si="3"/>
        <v>0.23005121162359693</v>
      </c>
    </row>
    <row r="91" spans="1:10" x14ac:dyDescent="0.4">
      <c r="A91" s="27">
        <v>77</v>
      </c>
      <c r="B91" s="30">
        <v>6</v>
      </c>
      <c r="C91" s="27">
        <v>18</v>
      </c>
      <c r="D91" s="27">
        <v>11</v>
      </c>
      <c r="E91" s="27">
        <v>3</v>
      </c>
      <c r="F91" s="27">
        <v>2</v>
      </c>
      <c r="G91" s="16">
        <v>29.26</v>
      </c>
      <c r="H91" s="24" t="s">
        <v>48</v>
      </c>
      <c r="I91" s="16">
        <f t="shared" si="2"/>
        <v>5.8420441391751803</v>
      </c>
      <c r="J91" s="16">
        <f t="shared" si="3"/>
        <v>2.4950053968909817E-2</v>
      </c>
    </row>
    <row r="92" spans="1:10" x14ac:dyDescent="0.4">
      <c r="A92" s="27">
        <v>78</v>
      </c>
      <c r="B92" s="30">
        <v>6</v>
      </c>
      <c r="C92" s="27">
        <v>19</v>
      </c>
      <c r="D92" s="27">
        <v>26</v>
      </c>
      <c r="E92" s="27">
        <v>2</v>
      </c>
      <c r="F92" s="27">
        <v>2</v>
      </c>
      <c r="G92" s="16">
        <v>39.74</v>
      </c>
      <c r="H92" s="24" t="s">
        <v>50</v>
      </c>
      <c r="I92" s="16">
        <f t="shared" si="2"/>
        <v>5.6223496796109256</v>
      </c>
      <c r="J92" s="16">
        <f t="shared" si="3"/>
        <v>0.14261976448997057</v>
      </c>
    </row>
    <row r="93" spans="1:10" x14ac:dyDescent="0.4">
      <c r="A93" s="27">
        <v>79</v>
      </c>
      <c r="B93" s="30">
        <v>6</v>
      </c>
      <c r="C93" s="27">
        <v>15</v>
      </c>
      <c r="D93" s="27">
        <v>25</v>
      </c>
      <c r="E93" s="27">
        <v>4</v>
      </c>
      <c r="F93" s="27">
        <v>4</v>
      </c>
      <c r="G93" s="16">
        <v>41.4</v>
      </c>
      <c r="H93" s="24" t="s">
        <v>50</v>
      </c>
      <c r="I93" s="16">
        <f t="shared" si="2"/>
        <v>6.4370779125895563</v>
      </c>
      <c r="J93" s="16">
        <f t="shared" si="3"/>
        <v>0.19103710167364382</v>
      </c>
    </row>
    <row r="94" spans="1:10" x14ac:dyDescent="0.4">
      <c r="A94" s="27">
        <v>80</v>
      </c>
      <c r="B94" s="30">
        <v>6.1</v>
      </c>
      <c r="C94" s="27">
        <v>19</v>
      </c>
      <c r="D94" s="27">
        <v>11</v>
      </c>
      <c r="E94" s="27">
        <v>3</v>
      </c>
      <c r="F94" s="27">
        <v>1</v>
      </c>
      <c r="G94" s="16">
        <v>27.83</v>
      </c>
      <c r="H94" s="24" t="s">
        <v>47</v>
      </c>
      <c r="I94" s="16">
        <f t="shared" si="2"/>
        <v>5.438171588792752</v>
      </c>
      <c r="J94" s="16">
        <f t="shared" si="3"/>
        <v>0.43801684588110973</v>
      </c>
    </row>
    <row r="95" spans="1:10" x14ac:dyDescent="0.4">
      <c r="A95" s="27">
        <v>81</v>
      </c>
      <c r="B95" s="30">
        <v>6.2</v>
      </c>
      <c r="C95" s="27">
        <v>7</v>
      </c>
      <c r="D95" s="27">
        <v>14</v>
      </c>
      <c r="E95" s="27">
        <v>2</v>
      </c>
      <c r="F95" s="27">
        <v>2</v>
      </c>
      <c r="G95" s="16">
        <v>27.08</v>
      </c>
      <c r="H95" s="24" t="s">
        <v>47</v>
      </c>
      <c r="I95" s="16">
        <f t="shared" si="2"/>
        <v>6.1846010688581909</v>
      </c>
      <c r="J95" s="16">
        <f t="shared" si="3"/>
        <v>2.3712708031018229E-4</v>
      </c>
    </row>
    <row r="96" spans="1:10" x14ac:dyDescent="0.4">
      <c r="A96" s="27">
        <v>82</v>
      </c>
      <c r="B96" s="30">
        <v>6.2</v>
      </c>
      <c r="C96" s="27">
        <v>15</v>
      </c>
      <c r="D96" s="27">
        <v>25</v>
      </c>
      <c r="E96" s="27">
        <v>4</v>
      </c>
      <c r="F96" s="27">
        <v>4</v>
      </c>
      <c r="G96" s="16">
        <v>41.4</v>
      </c>
      <c r="H96" s="24" t="s">
        <v>50</v>
      </c>
      <c r="I96" s="16">
        <f t="shared" si="2"/>
        <v>6.4370779125895563</v>
      </c>
      <c r="J96" s="16">
        <f t="shared" si="3"/>
        <v>5.6205936637821217E-2</v>
      </c>
    </row>
    <row r="97" spans="1:10" x14ac:dyDescent="0.4">
      <c r="A97" s="27">
        <v>83</v>
      </c>
      <c r="B97" s="30">
        <v>6.3</v>
      </c>
      <c r="C97" s="27">
        <v>17</v>
      </c>
      <c r="D97" s="27">
        <v>12</v>
      </c>
      <c r="E97" s="27">
        <v>3</v>
      </c>
      <c r="F97" s="27">
        <v>3</v>
      </c>
      <c r="G97" s="16">
        <v>28.8</v>
      </c>
      <c r="H97" s="24" t="s">
        <v>47</v>
      </c>
      <c r="I97" s="16">
        <f t="shared" si="2"/>
        <v>5.9954213111017092</v>
      </c>
      <c r="J97" s="16">
        <f t="shared" si="3"/>
        <v>9.2768177731001725E-2</v>
      </c>
    </row>
    <row r="98" spans="1:10" x14ac:dyDescent="0.4">
      <c r="A98" s="27">
        <v>84</v>
      </c>
      <c r="B98" s="30">
        <v>6.3</v>
      </c>
      <c r="C98" s="27">
        <v>15</v>
      </c>
      <c r="D98" s="27">
        <v>12</v>
      </c>
      <c r="E98" s="27">
        <v>2</v>
      </c>
      <c r="F98" s="27">
        <v>1</v>
      </c>
      <c r="G98" s="16">
        <v>30.27</v>
      </c>
      <c r="H98" s="24" t="s">
        <v>47</v>
      </c>
      <c r="I98" s="16">
        <f t="shared" si="2"/>
        <v>5.8954594254077461</v>
      </c>
      <c r="J98" s="16">
        <f t="shared" si="3"/>
        <v>0.16365307649143077</v>
      </c>
    </row>
    <row r="99" spans="1:10" x14ac:dyDescent="0.4">
      <c r="A99" s="27">
        <v>85</v>
      </c>
      <c r="B99" s="30">
        <v>6.3</v>
      </c>
      <c r="C99" s="27">
        <v>20</v>
      </c>
      <c r="D99" s="27">
        <v>5</v>
      </c>
      <c r="E99" s="27">
        <v>3</v>
      </c>
      <c r="F99" s="27">
        <v>1</v>
      </c>
      <c r="G99" s="16">
        <v>31.53</v>
      </c>
      <c r="H99" s="24" t="s">
        <v>47</v>
      </c>
      <c r="I99" s="16">
        <f t="shared" si="2"/>
        <v>6.1750075840405012</v>
      </c>
      <c r="J99" s="16">
        <f t="shared" si="3"/>
        <v>1.5623104047392325E-2</v>
      </c>
    </row>
    <row r="100" spans="1:10" x14ac:dyDescent="0.4">
      <c r="A100" s="27">
        <v>86</v>
      </c>
      <c r="B100" s="30">
        <v>6.3</v>
      </c>
      <c r="C100" s="27">
        <v>20</v>
      </c>
      <c r="D100" s="27">
        <v>5</v>
      </c>
      <c r="E100" s="27">
        <v>3</v>
      </c>
      <c r="F100" s="27">
        <v>2</v>
      </c>
      <c r="G100" s="16">
        <v>31.53</v>
      </c>
      <c r="H100" s="24" t="s">
        <v>47</v>
      </c>
      <c r="I100" s="16">
        <f t="shared" si="2"/>
        <v>6.3816921326295644</v>
      </c>
      <c r="J100" s="16">
        <f t="shared" si="3"/>
        <v>6.6736045335663635E-3</v>
      </c>
    </row>
    <row r="101" spans="1:10" x14ac:dyDescent="0.4">
      <c r="A101" s="27">
        <v>87</v>
      </c>
      <c r="B101" s="30">
        <v>6.3</v>
      </c>
      <c r="C101" s="27">
        <v>6</v>
      </c>
      <c r="D101" s="27">
        <v>41</v>
      </c>
      <c r="E101" s="27">
        <v>2</v>
      </c>
      <c r="F101" s="27">
        <v>2</v>
      </c>
      <c r="G101" s="16">
        <v>40</v>
      </c>
      <c r="H101" s="24" t="s">
        <v>50</v>
      </c>
      <c r="I101" s="16">
        <f t="shared" si="2"/>
        <v>5.3463761826750211</v>
      </c>
      <c r="J101" s="16">
        <f t="shared" si="3"/>
        <v>0.90939838496946435</v>
      </c>
    </row>
    <row r="102" spans="1:10" x14ac:dyDescent="0.4">
      <c r="A102" s="27">
        <v>88</v>
      </c>
      <c r="B102" s="30">
        <v>6.3</v>
      </c>
      <c r="C102" s="27">
        <v>5</v>
      </c>
      <c r="D102" s="27">
        <v>25</v>
      </c>
      <c r="E102" s="27">
        <v>2</v>
      </c>
      <c r="F102" s="27">
        <v>2</v>
      </c>
      <c r="G102" s="16">
        <v>47.19</v>
      </c>
      <c r="H102" s="24" t="s">
        <v>50</v>
      </c>
      <c r="I102" s="16">
        <f t="shared" si="2"/>
        <v>7.3086796536056102</v>
      </c>
      <c r="J102" s="16">
        <f t="shared" si="3"/>
        <v>1.0174346435979342</v>
      </c>
    </row>
    <row r="103" spans="1:10" x14ac:dyDescent="0.4">
      <c r="A103" s="27">
        <v>89</v>
      </c>
      <c r="B103" s="30">
        <v>6.3</v>
      </c>
      <c r="C103" s="27">
        <v>19</v>
      </c>
      <c r="D103" s="27">
        <v>18</v>
      </c>
      <c r="E103" s="27">
        <v>2</v>
      </c>
      <c r="F103" s="27">
        <v>1</v>
      </c>
      <c r="G103" s="16">
        <v>50.04</v>
      </c>
      <c r="H103" s="24" t="s">
        <v>51</v>
      </c>
      <c r="I103" s="16">
        <f t="shared" si="2"/>
        <v>6.9780290154796107</v>
      </c>
      <c r="J103" s="16">
        <f t="shared" si="3"/>
        <v>0.45972334583225044</v>
      </c>
    </row>
    <row r="104" spans="1:10" x14ac:dyDescent="0.4">
      <c r="A104" s="27">
        <v>90</v>
      </c>
      <c r="B104" s="30">
        <v>6.4</v>
      </c>
      <c r="C104" s="27">
        <v>14</v>
      </c>
      <c r="D104" s="27">
        <v>26</v>
      </c>
      <c r="E104" s="27">
        <v>2</v>
      </c>
      <c r="F104" s="27">
        <v>1</v>
      </c>
      <c r="G104" s="16">
        <v>55.09</v>
      </c>
      <c r="H104" s="24" t="s">
        <v>52</v>
      </c>
      <c r="I104" s="16">
        <f t="shared" si="2"/>
        <v>7.1528733918877307</v>
      </c>
      <c r="J104" s="16">
        <f t="shared" si="3"/>
        <v>0.56681834421253607</v>
      </c>
    </row>
    <row r="105" spans="1:10" x14ac:dyDescent="0.4">
      <c r="A105" s="27">
        <v>91</v>
      </c>
      <c r="B105" s="30">
        <v>6.5</v>
      </c>
      <c r="C105" s="27">
        <v>7</v>
      </c>
      <c r="D105" s="27">
        <v>12</v>
      </c>
      <c r="E105" s="27">
        <v>6</v>
      </c>
      <c r="F105" s="27">
        <v>1</v>
      </c>
      <c r="G105" s="16">
        <v>28.1</v>
      </c>
      <c r="H105" s="24" t="s">
        <v>47</v>
      </c>
      <c r="I105" s="16">
        <f t="shared" si="2"/>
        <v>6.0405200241521584</v>
      </c>
      <c r="J105" s="16">
        <f t="shared" si="3"/>
        <v>0.21112184820513311</v>
      </c>
    </row>
    <row r="106" spans="1:10" x14ac:dyDescent="0.4">
      <c r="A106" s="27">
        <v>92</v>
      </c>
      <c r="B106" s="30">
        <v>6.5</v>
      </c>
      <c r="C106" s="27">
        <v>7</v>
      </c>
      <c r="D106" s="27">
        <v>12</v>
      </c>
      <c r="E106" s="27">
        <v>6</v>
      </c>
      <c r="F106" s="27">
        <v>1</v>
      </c>
      <c r="G106" s="16">
        <v>28.56</v>
      </c>
      <c r="H106" s="24" t="s">
        <v>47</v>
      </c>
      <c r="I106" s="16">
        <f t="shared" si="2"/>
        <v>6.0826643407221042</v>
      </c>
      <c r="J106" s="16">
        <f t="shared" si="3"/>
        <v>0.17416905250491596</v>
      </c>
    </row>
    <row r="107" spans="1:10" x14ac:dyDescent="0.4">
      <c r="A107" s="27">
        <v>93</v>
      </c>
      <c r="B107" s="30">
        <v>6.5</v>
      </c>
      <c r="C107" s="27">
        <v>12</v>
      </c>
      <c r="D107" s="27">
        <v>9</v>
      </c>
      <c r="E107" s="27">
        <v>2</v>
      </c>
      <c r="F107" s="27">
        <v>1</v>
      </c>
      <c r="G107" s="16">
        <v>32.9</v>
      </c>
      <c r="H107" s="24" t="s">
        <v>48</v>
      </c>
      <c r="I107" s="16">
        <f t="shared" si="2"/>
        <v>6.5669490434213875</v>
      </c>
      <c r="J107" s="16">
        <f t="shared" si="3"/>
        <v>4.4821744150388317E-3</v>
      </c>
    </row>
    <row r="108" spans="1:10" x14ac:dyDescent="0.4">
      <c r="A108" s="27">
        <v>94</v>
      </c>
      <c r="B108" s="30">
        <v>6.5</v>
      </c>
      <c r="C108" s="27">
        <v>15</v>
      </c>
      <c r="D108" s="27">
        <v>33</v>
      </c>
      <c r="E108" s="27">
        <v>3</v>
      </c>
      <c r="F108" s="27">
        <v>3</v>
      </c>
      <c r="G108" s="16">
        <v>45</v>
      </c>
      <c r="H108" s="24" t="s">
        <v>50</v>
      </c>
      <c r="I108" s="16">
        <f t="shared" si="2"/>
        <v>5.9879011229933985</v>
      </c>
      <c r="J108" s="16">
        <f t="shared" si="3"/>
        <v>0.26224525983142238</v>
      </c>
    </row>
    <row r="109" spans="1:10" x14ac:dyDescent="0.4">
      <c r="A109" s="27">
        <v>95</v>
      </c>
      <c r="B109" s="30">
        <v>6.56</v>
      </c>
      <c r="C109" s="27">
        <v>13</v>
      </c>
      <c r="D109" s="27">
        <v>37</v>
      </c>
      <c r="E109" s="27">
        <v>5</v>
      </c>
      <c r="F109" s="27">
        <v>4</v>
      </c>
      <c r="G109" s="16">
        <v>60.64</v>
      </c>
      <c r="H109" s="24" t="s">
        <v>52</v>
      </c>
      <c r="I109" s="16">
        <f t="shared" si="2"/>
        <v>7.3577312215686863</v>
      </c>
      <c r="J109" s="16">
        <f t="shared" si="3"/>
        <v>0.63637510186546908</v>
      </c>
    </row>
    <row r="110" spans="1:10" x14ac:dyDescent="0.4">
      <c r="A110" s="27">
        <v>96</v>
      </c>
      <c r="B110" s="30">
        <v>6.6</v>
      </c>
      <c r="C110" s="27">
        <v>20</v>
      </c>
      <c r="D110" s="27">
        <v>0</v>
      </c>
      <c r="E110" s="27">
        <v>5</v>
      </c>
      <c r="F110" s="27">
        <v>5</v>
      </c>
      <c r="G110" s="16">
        <v>27.87</v>
      </c>
      <c r="H110" s="24" t="s">
        <v>47</v>
      </c>
      <c r="I110" s="16">
        <f t="shared" si="2"/>
        <v>6.9603489716282274</v>
      </c>
      <c r="J110" s="16">
        <f t="shared" si="3"/>
        <v>0.12985138135352131</v>
      </c>
    </row>
    <row r="111" spans="1:10" x14ac:dyDescent="0.4">
      <c r="A111" s="27">
        <v>97</v>
      </c>
      <c r="B111" s="30">
        <v>6.7</v>
      </c>
      <c r="C111" s="27">
        <v>13</v>
      </c>
      <c r="D111" s="27">
        <v>3</v>
      </c>
      <c r="E111" s="27">
        <v>3</v>
      </c>
      <c r="F111" s="27">
        <v>3</v>
      </c>
      <c r="G111" s="16">
        <v>23.6</v>
      </c>
      <c r="H111" s="24" t="s">
        <v>47</v>
      </c>
      <c r="I111" s="16">
        <f t="shared" si="2"/>
        <v>6.4797387639465036</v>
      </c>
      <c r="J111" s="16">
        <f t="shared" si="3"/>
        <v>4.8515012107814136E-2</v>
      </c>
    </row>
    <row r="112" spans="1:10" x14ac:dyDescent="0.4">
      <c r="A112" s="27">
        <v>98</v>
      </c>
      <c r="B112" s="30">
        <v>6.7</v>
      </c>
      <c r="C112" s="27">
        <v>13</v>
      </c>
      <c r="D112" s="27">
        <v>3</v>
      </c>
      <c r="E112" s="27">
        <v>3</v>
      </c>
      <c r="F112" s="27">
        <v>3</v>
      </c>
      <c r="G112" s="16">
        <v>23.6</v>
      </c>
      <c r="H112" s="24" t="s">
        <v>47</v>
      </c>
      <c r="I112" s="16">
        <f t="shared" si="2"/>
        <v>6.4797387639465036</v>
      </c>
      <c r="J112" s="16">
        <f t="shared" si="3"/>
        <v>4.8515012107814136E-2</v>
      </c>
    </row>
    <row r="113" spans="1:10" x14ac:dyDescent="0.4">
      <c r="A113" s="27">
        <v>99</v>
      </c>
      <c r="B113" s="30">
        <v>6.7</v>
      </c>
      <c r="C113" s="27">
        <v>20</v>
      </c>
      <c r="D113" s="27">
        <v>6</v>
      </c>
      <c r="E113" s="27">
        <v>4</v>
      </c>
      <c r="F113" s="27">
        <v>1</v>
      </c>
      <c r="G113" s="16">
        <v>34.799999999999997</v>
      </c>
      <c r="H113" s="24" t="s">
        <v>49</v>
      </c>
      <c r="I113" s="16">
        <f t="shared" si="2"/>
        <v>6.3508811574017301</v>
      </c>
      <c r="J113" s="16">
        <f t="shared" si="3"/>
        <v>0.12188396625715568</v>
      </c>
    </row>
    <row r="114" spans="1:10" x14ac:dyDescent="0.4">
      <c r="A114" s="27">
        <v>100</v>
      </c>
      <c r="B114" s="30">
        <v>6.7</v>
      </c>
      <c r="C114" s="27">
        <v>17</v>
      </c>
      <c r="D114" s="27">
        <v>20</v>
      </c>
      <c r="E114" s="27">
        <v>4</v>
      </c>
      <c r="F114" s="27">
        <v>3</v>
      </c>
      <c r="G114" s="16">
        <v>65.88</v>
      </c>
      <c r="H114" s="24" t="s">
        <v>51</v>
      </c>
      <c r="I114" s="16">
        <f t="shared" si="2"/>
        <v>8.7275416949461739</v>
      </c>
      <c r="J114" s="16">
        <f t="shared" si="3"/>
        <v>4.1109253247452031</v>
      </c>
    </row>
    <row r="115" spans="1:10" x14ac:dyDescent="0.4">
      <c r="A115" s="27">
        <v>101</v>
      </c>
      <c r="B115" s="30">
        <v>6.85</v>
      </c>
      <c r="C115" s="27">
        <v>17</v>
      </c>
      <c r="D115" s="27">
        <v>10</v>
      </c>
      <c r="E115" s="27">
        <v>3</v>
      </c>
      <c r="F115" s="27">
        <v>3</v>
      </c>
      <c r="G115" s="16">
        <v>30.96</v>
      </c>
      <c r="H115" s="24" t="s">
        <v>47</v>
      </c>
      <c r="I115" s="16">
        <f t="shared" si="2"/>
        <v>6.3479907792236947</v>
      </c>
      <c r="J115" s="16">
        <f t="shared" si="3"/>
        <v>0.25201325774443289</v>
      </c>
    </row>
    <row r="116" spans="1:10" x14ac:dyDescent="0.4">
      <c r="A116" s="27">
        <v>102</v>
      </c>
      <c r="B116" s="30">
        <v>6.9</v>
      </c>
      <c r="C116" s="27">
        <v>2</v>
      </c>
      <c r="D116" s="27">
        <v>6</v>
      </c>
      <c r="E116" s="27">
        <v>2</v>
      </c>
      <c r="F116" s="27">
        <v>1</v>
      </c>
      <c r="G116" s="16">
        <v>30.88</v>
      </c>
      <c r="H116" s="24" t="s">
        <v>49</v>
      </c>
      <c r="I116" s="16">
        <f t="shared" si="2"/>
        <v>7.2756336285202874</v>
      </c>
      <c r="J116" s="16">
        <f t="shared" si="3"/>
        <v>0.14110062287531699</v>
      </c>
    </row>
    <row r="117" spans="1:10" x14ac:dyDescent="0.4">
      <c r="A117" s="27">
        <v>103</v>
      </c>
      <c r="B117" s="30">
        <v>6.9</v>
      </c>
      <c r="C117" s="27">
        <v>2</v>
      </c>
      <c r="D117" s="27">
        <v>6</v>
      </c>
      <c r="E117" s="27">
        <v>2</v>
      </c>
      <c r="F117" s="27">
        <v>1</v>
      </c>
      <c r="G117" s="16">
        <v>30.88</v>
      </c>
      <c r="H117" s="24" t="s">
        <v>49</v>
      </c>
      <c r="I117" s="16">
        <f t="shared" si="2"/>
        <v>7.2756336285202874</v>
      </c>
      <c r="J117" s="16">
        <f t="shared" si="3"/>
        <v>0.14110062287531699</v>
      </c>
    </row>
    <row r="118" spans="1:10" x14ac:dyDescent="0.4">
      <c r="A118" s="27">
        <v>104</v>
      </c>
      <c r="B118" s="30">
        <v>6.9</v>
      </c>
      <c r="C118" s="27">
        <v>12</v>
      </c>
      <c r="D118" s="27">
        <v>25</v>
      </c>
      <c r="E118" s="27">
        <v>3</v>
      </c>
      <c r="F118" s="27">
        <v>3</v>
      </c>
      <c r="G118" s="16">
        <v>43.2</v>
      </c>
      <c r="H118" s="24" t="s">
        <v>50</v>
      </c>
      <c r="I118" s="16">
        <f t="shared" si="2"/>
        <v>6.6402086898281487</v>
      </c>
      <c r="J118" s="16">
        <f t="shared" si="3"/>
        <v>6.7491524840807227E-2</v>
      </c>
    </row>
    <row r="119" spans="1:10" x14ac:dyDescent="0.4">
      <c r="A119" s="27">
        <v>105</v>
      </c>
      <c r="B119" s="30">
        <v>7</v>
      </c>
      <c r="C119" s="27">
        <v>16</v>
      </c>
      <c r="D119" s="27">
        <v>0</v>
      </c>
      <c r="E119" s="27">
        <v>5</v>
      </c>
      <c r="F119" s="27">
        <v>2</v>
      </c>
      <c r="G119" s="16">
        <v>27.84</v>
      </c>
      <c r="H119" s="24" t="s">
        <v>47</v>
      </c>
      <c r="I119" s="16">
        <f t="shared" si="2"/>
        <v>6.6022433759101657</v>
      </c>
      <c r="J119" s="16">
        <f t="shared" si="3"/>
        <v>0.15821033200734172</v>
      </c>
    </row>
    <row r="120" spans="1:10" x14ac:dyDescent="0.4">
      <c r="A120" s="27">
        <v>106</v>
      </c>
      <c r="B120" s="30">
        <v>7</v>
      </c>
      <c r="C120" s="27">
        <v>5</v>
      </c>
      <c r="D120" s="27">
        <v>25</v>
      </c>
      <c r="E120" s="27">
        <v>2</v>
      </c>
      <c r="F120" s="27">
        <v>2</v>
      </c>
      <c r="G120" s="16">
        <v>44.71</v>
      </c>
      <c r="H120" s="24" t="s">
        <v>51</v>
      </c>
      <c r="I120" s="16">
        <f t="shared" si="2"/>
        <v>7.0814668164458983</v>
      </c>
      <c r="J120" s="16">
        <f t="shared" si="3"/>
        <v>6.6368421818296794E-3</v>
      </c>
    </row>
    <row r="121" spans="1:10" x14ac:dyDescent="0.4">
      <c r="A121" s="27">
        <v>107</v>
      </c>
      <c r="B121" s="30">
        <v>7.15</v>
      </c>
      <c r="C121" s="27">
        <v>13</v>
      </c>
      <c r="D121" s="27">
        <v>0</v>
      </c>
      <c r="E121" s="27">
        <v>3</v>
      </c>
      <c r="F121" s="27">
        <v>1</v>
      </c>
      <c r="G121" s="16">
        <v>31.6</v>
      </c>
      <c r="H121" s="24" t="s">
        <v>47</v>
      </c>
      <c r="I121" s="16">
        <f t="shared" si="2"/>
        <v>7.0313259273708022</v>
      </c>
      <c r="J121" s="16">
        <f t="shared" si="3"/>
        <v>1.4083535514400199E-2</v>
      </c>
    </row>
    <row r="122" spans="1:10" x14ac:dyDescent="0.4">
      <c r="A122" s="27">
        <v>108</v>
      </c>
      <c r="B122" s="30">
        <v>7.15</v>
      </c>
      <c r="C122" s="27">
        <v>13</v>
      </c>
      <c r="D122" s="27">
        <v>0</v>
      </c>
      <c r="E122" s="27">
        <v>3</v>
      </c>
      <c r="F122" s="27">
        <v>1</v>
      </c>
      <c r="G122" s="16">
        <v>31.6</v>
      </c>
      <c r="H122" s="24" t="s">
        <v>47</v>
      </c>
      <c r="I122" s="16">
        <f t="shared" si="2"/>
        <v>7.0313259273708022</v>
      </c>
      <c r="J122" s="16">
        <f t="shared" si="3"/>
        <v>1.4083535514400199E-2</v>
      </c>
    </row>
    <row r="123" spans="1:10" x14ac:dyDescent="0.4">
      <c r="A123" s="27">
        <v>109</v>
      </c>
      <c r="B123" s="30">
        <v>7.2</v>
      </c>
      <c r="C123" s="27">
        <v>16</v>
      </c>
      <c r="D123" s="27">
        <v>0</v>
      </c>
      <c r="E123" s="27">
        <v>5</v>
      </c>
      <c r="F123" s="27">
        <v>4</v>
      </c>
      <c r="G123" s="16">
        <v>27.84</v>
      </c>
      <c r="H123" s="24" t="s">
        <v>47</v>
      </c>
      <c r="I123" s="16">
        <f t="shared" si="2"/>
        <v>7.0156124730882921</v>
      </c>
      <c r="J123" s="16">
        <f t="shared" si="3"/>
        <v>3.3998760080615885E-2</v>
      </c>
    </row>
    <row r="124" spans="1:10" x14ac:dyDescent="0.4">
      <c r="A124" s="27">
        <v>110</v>
      </c>
      <c r="B124" s="30">
        <v>7.2</v>
      </c>
      <c r="C124" s="27">
        <v>18</v>
      </c>
      <c r="D124" s="27">
        <v>12</v>
      </c>
      <c r="E124" s="27">
        <v>3</v>
      </c>
      <c r="F124" s="27">
        <v>1</v>
      </c>
      <c r="G124" s="16">
        <v>45.6</v>
      </c>
      <c r="H124" s="24" t="s">
        <v>53</v>
      </c>
      <c r="I124" s="16">
        <f t="shared" si="2"/>
        <v>7.0550618014130979</v>
      </c>
      <c r="J124" s="16">
        <f t="shared" si="3"/>
        <v>2.1007081409616317E-2</v>
      </c>
    </row>
    <row r="125" spans="1:10" x14ac:dyDescent="0.4">
      <c r="A125" s="27">
        <v>111</v>
      </c>
      <c r="B125" s="30">
        <v>7.2</v>
      </c>
      <c r="C125" s="27">
        <v>20</v>
      </c>
      <c r="D125" s="27">
        <v>25</v>
      </c>
      <c r="E125" s="27">
        <v>4</v>
      </c>
      <c r="F125" s="27">
        <v>3</v>
      </c>
      <c r="G125" s="16">
        <v>56.03</v>
      </c>
      <c r="H125" s="24" t="s">
        <v>54</v>
      </c>
      <c r="I125" s="16">
        <f t="shared" si="2"/>
        <v>7.2398951265411364</v>
      </c>
      <c r="J125" s="16">
        <f t="shared" si="3"/>
        <v>1.5916211217332739E-3</v>
      </c>
    </row>
    <row r="126" spans="1:10" x14ac:dyDescent="0.4">
      <c r="A126" s="27">
        <v>112</v>
      </c>
      <c r="B126" s="30">
        <v>7.97</v>
      </c>
      <c r="C126" s="27">
        <v>17</v>
      </c>
      <c r="D126" s="27">
        <v>22</v>
      </c>
      <c r="E126" s="27">
        <v>10</v>
      </c>
      <c r="F126" s="27">
        <v>7</v>
      </c>
      <c r="G126" s="16">
        <v>71.83</v>
      </c>
      <c r="H126" s="24" t="s">
        <v>54</v>
      </c>
      <c r="I126" s="16">
        <f t="shared" si="2"/>
        <v>9.6664510155108658</v>
      </c>
      <c r="J126" s="16">
        <f t="shared" si="3"/>
        <v>2.8779460480278489</v>
      </c>
    </row>
    <row r="127" spans="1:10" x14ac:dyDescent="0.4">
      <c r="A127" s="27">
        <v>113</v>
      </c>
      <c r="B127" s="30">
        <v>8</v>
      </c>
      <c r="C127" s="27">
        <v>8</v>
      </c>
      <c r="D127" s="27">
        <v>24</v>
      </c>
      <c r="E127" s="27">
        <v>5</v>
      </c>
      <c r="F127" s="27">
        <v>4</v>
      </c>
      <c r="G127" s="16">
        <v>67.180000000000007</v>
      </c>
      <c r="H127" s="24" t="s">
        <v>54</v>
      </c>
      <c r="I127" s="16">
        <f t="shared" si="2"/>
        <v>9.2931679086551195</v>
      </c>
      <c r="J127" s="16">
        <f t="shared" si="3"/>
        <v>1.6722832399754557</v>
      </c>
    </row>
    <row r="128" spans="1:10" x14ac:dyDescent="0.4">
      <c r="A128" s="27">
        <v>114</v>
      </c>
      <c r="B128" s="30">
        <v>8</v>
      </c>
      <c r="C128" s="27">
        <v>8</v>
      </c>
      <c r="D128" s="27">
        <v>24</v>
      </c>
      <c r="E128" s="27">
        <v>5</v>
      </c>
      <c r="F128" s="27">
        <v>4</v>
      </c>
      <c r="G128" s="16">
        <v>67.180000000000007</v>
      </c>
      <c r="H128" s="24" t="s">
        <v>54</v>
      </c>
      <c r="I128" s="16">
        <f t="shared" si="2"/>
        <v>9.2931679086551195</v>
      </c>
      <c r="J128" s="16">
        <f t="shared" si="3"/>
        <v>1.6722832399754557</v>
      </c>
    </row>
    <row r="129" spans="1:10" x14ac:dyDescent="0.4">
      <c r="A129" s="27">
        <v>115</v>
      </c>
      <c r="B129" s="30">
        <v>8.14</v>
      </c>
      <c r="C129" s="27">
        <v>12</v>
      </c>
      <c r="D129" s="27">
        <v>24</v>
      </c>
      <c r="E129" s="27">
        <v>14</v>
      </c>
      <c r="F129" s="27">
        <v>6</v>
      </c>
      <c r="G129" s="16">
        <v>64.260000000000005</v>
      </c>
      <c r="H129" s="24" t="s">
        <v>51</v>
      </c>
      <c r="I129" s="16">
        <f t="shared" si="2"/>
        <v>8.7568925756390144</v>
      </c>
      <c r="J129" s="16">
        <f t="shared" si="3"/>
        <v>0.38055644987853632</v>
      </c>
    </row>
    <row r="130" spans="1:10" x14ac:dyDescent="0.4">
      <c r="A130" s="27">
        <v>116</v>
      </c>
      <c r="B130" s="30">
        <v>8.19</v>
      </c>
      <c r="C130" s="27">
        <v>19</v>
      </c>
      <c r="D130" s="27">
        <v>21</v>
      </c>
      <c r="E130" s="27">
        <v>11</v>
      </c>
      <c r="F130" s="27">
        <v>7</v>
      </c>
      <c r="G130" s="16">
        <v>56.6</v>
      </c>
      <c r="H130" s="24" t="s">
        <v>53</v>
      </c>
      <c r="I130" s="16">
        <f t="shared" si="2"/>
        <v>8.1697162383094231</v>
      </c>
      <c r="J130" s="16">
        <f t="shared" si="3"/>
        <v>4.114309883200964E-4</v>
      </c>
    </row>
    <row r="131" spans="1:10" x14ac:dyDescent="0.4">
      <c r="A131" s="27">
        <v>117</v>
      </c>
      <c r="B131" s="30">
        <v>8.1999999999999993</v>
      </c>
      <c r="C131" s="27">
        <v>13</v>
      </c>
      <c r="D131" s="27">
        <v>3</v>
      </c>
      <c r="E131" s="27">
        <v>3</v>
      </c>
      <c r="F131" s="27">
        <v>2</v>
      </c>
      <c r="G131" s="16">
        <v>35.61</v>
      </c>
      <c r="H131" s="24" t="s">
        <v>53</v>
      </c>
      <c r="I131" s="16">
        <f t="shared" si="2"/>
        <v>7.3733873501510434</v>
      </c>
      <c r="J131" s="16">
        <f t="shared" si="3"/>
        <v>0.68328847289031258</v>
      </c>
    </row>
    <row r="132" spans="1:10" x14ac:dyDescent="0.4">
      <c r="A132" s="27">
        <v>118</v>
      </c>
      <c r="B132" s="30">
        <v>8.1999999999999993</v>
      </c>
      <c r="C132" s="27">
        <v>13</v>
      </c>
      <c r="D132" s="27">
        <v>3</v>
      </c>
      <c r="E132" s="27">
        <v>3</v>
      </c>
      <c r="F132" s="27">
        <v>2</v>
      </c>
      <c r="G132" s="16">
        <v>35.61</v>
      </c>
      <c r="H132" s="24" t="s">
        <v>53</v>
      </c>
      <c r="I132" s="16">
        <f t="shared" si="2"/>
        <v>7.3733873501510434</v>
      </c>
      <c r="J132" s="16">
        <f t="shared" si="3"/>
        <v>0.68328847289031258</v>
      </c>
    </row>
    <row r="133" spans="1:10" x14ac:dyDescent="0.4">
      <c r="A133" s="27">
        <v>119</v>
      </c>
      <c r="B133" s="30">
        <v>9.1999999999999993</v>
      </c>
      <c r="C133" s="27">
        <v>10</v>
      </c>
      <c r="D133" s="27">
        <v>4</v>
      </c>
      <c r="E133" s="27">
        <v>6</v>
      </c>
      <c r="F133" s="27">
        <v>3</v>
      </c>
      <c r="G133" s="16">
        <v>45.39</v>
      </c>
      <c r="H133" s="24" t="s">
        <v>53</v>
      </c>
      <c r="I133" s="16">
        <f t="shared" si="2"/>
        <v>8.4581409371666254</v>
      </c>
      <c r="J133" s="16">
        <f t="shared" si="3"/>
        <v>0.55035486910801179</v>
      </c>
    </row>
    <row r="134" spans="1:10" x14ac:dyDescent="0.4">
      <c r="A134" s="27">
        <v>120</v>
      </c>
      <c r="B134" s="30">
        <v>9.27</v>
      </c>
      <c r="C134" s="27">
        <v>5</v>
      </c>
      <c r="D134" s="27">
        <v>34</v>
      </c>
      <c r="E134" s="27">
        <v>5</v>
      </c>
      <c r="F134" s="27">
        <v>5</v>
      </c>
      <c r="G134" s="16">
        <v>76.27</v>
      </c>
      <c r="H134" s="24" t="s">
        <v>52</v>
      </c>
      <c r="I134" s="16">
        <f t="shared" si="2"/>
        <v>9.7578111622125334</v>
      </c>
      <c r="J134" s="16">
        <f t="shared" si="3"/>
        <v>0.237959729979143</v>
      </c>
    </row>
    <row r="135" spans="1:10" x14ac:dyDescent="0.4">
      <c r="A135" s="27">
        <v>121</v>
      </c>
      <c r="B135" s="30">
        <v>9.6</v>
      </c>
      <c r="C135" s="27">
        <v>10</v>
      </c>
      <c r="D135" s="27">
        <v>25</v>
      </c>
      <c r="E135" s="27">
        <v>4</v>
      </c>
      <c r="F135" s="27">
        <v>3</v>
      </c>
      <c r="G135" s="16">
        <v>58.57</v>
      </c>
      <c r="H135" s="24" t="s">
        <v>51</v>
      </c>
      <c r="I135" s="16">
        <f t="shared" si="2"/>
        <v>8.1343465295561508</v>
      </c>
      <c r="J135" s="16">
        <f t="shared" si="3"/>
        <v>2.1481400954240981</v>
      </c>
    </row>
    <row r="136" spans="1:10" x14ac:dyDescent="0.4">
      <c r="A136" s="27">
        <v>122</v>
      </c>
      <c r="B136" s="30">
        <v>9.9</v>
      </c>
      <c r="C136" s="27">
        <v>5</v>
      </c>
      <c r="D136" s="27">
        <v>37</v>
      </c>
      <c r="E136" s="27">
        <v>8</v>
      </c>
      <c r="F136" s="27">
        <v>5</v>
      </c>
      <c r="G136" s="16">
        <v>79.34</v>
      </c>
      <c r="H136" s="24" t="s">
        <v>54</v>
      </c>
      <c r="I136" s="16">
        <f t="shared" si="2"/>
        <v>9.6679260264670042</v>
      </c>
      <c r="J136" s="16">
        <f t="shared" si="3"/>
        <v>5.3858329191393814E-2</v>
      </c>
    </row>
    <row r="137" spans="1:10" x14ac:dyDescent="0.4">
      <c r="A137" s="27">
        <v>123</v>
      </c>
      <c r="B137" s="30">
        <v>10</v>
      </c>
      <c r="C137" s="27">
        <v>7</v>
      </c>
      <c r="D137" s="27">
        <v>25</v>
      </c>
      <c r="E137" s="27">
        <v>5</v>
      </c>
      <c r="F137" s="27">
        <v>1</v>
      </c>
      <c r="G137" s="16">
        <v>65.05</v>
      </c>
      <c r="H137" s="24" t="s">
        <v>54</v>
      </c>
      <c r="I137" s="16">
        <f t="shared" si="2"/>
        <v>8.4668046934605918</v>
      </c>
      <c r="J137" s="16">
        <f t="shared" si="3"/>
        <v>2.3506878479944699</v>
      </c>
    </row>
    <row r="138" spans="1:10" x14ac:dyDescent="0.4">
      <c r="A138" s="27">
        <v>124</v>
      </c>
      <c r="B138" s="30">
        <v>10.050000000000001</v>
      </c>
      <c r="C138" s="27">
        <v>19</v>
      </c>
      <c r="D138" s="27">
        <v>21</v>
      </c>
      <c r="E138" s="27">
        <v>11</v>
      </c>
      <c r="F138" s="27">
        <v>7</v>
      </c>
      <c r="G138" s="16">
        <v>79.150000000000006</v>
      </c>
      <c r="H138" s="24" t="s">
        <v>54</v>
      </c>
      <c r="I138" s="16">
        <f t="shared" si="2"/>
        <v>10.2357039310318</v>
      </c>
      <c r="J138" s="16">
        <f t="shared" si="3"/>
        <v>3.4485950000663304E-2</v>
      </c>
    </row>
    <row r="139" spans="1:10" x14ac:dyDescent="0.4">
      <c r="A139" s="27">
        <v>125</v>
      </c>
      <c r="B139" s="30">
        <v>10.11</v>
      </c>
      <c r="C139" s="27">
        <v>17</v>
      </c>
      <c r="D139" s="27">
        <v>22</v>
      </c>
      <c r="E139" s="27">
        <v>10</v>
      </c>
      <c r="F139" s="27">
        <v>3</v>
      </c>
      <c r="G139" s="16">
        <v>90.8</v>
      </c>
      <c r="H139" s="24" t="s">
        <v>55</v>
      </c>
      <c r="I139" s="16">
        <f t="shared" si="2"/>
        <v>10.577707789267407</v>
      </c>
      <c r="J139" s="16">
        <f t="shared" si="3"/>
        <v>0.21875057614140589</v>
      </c>
    </row>
    <row r="140" spans="1:10" x14ac:dyDescent="0.4">
      <c r="A140" s="27">
        <v>126</v>
      </c>
      <c r="B140" s="30">
        <v>10.49</v>
      </c>
      <c r="C140" s="27">
        <v>14</v>
      </c>
      <c r="D140" s="27">
        <v>30</v>
      </c>
      <c r="E140" s="27">
        <v>6</v>
      </c>
      <c r="F140" s="27">
        <v>4</v>
      </c>
      <c r="G140" s="16">
        <v>79.63</v>
      </c>
      <c r="H140" s="24" t="s">
        <v>54</v>
      </c>
      <c r="I140" s="16">
        <f t="shared" si="2"/>
        <v>9.5263645221685032</v>
      </c>
      <c r="J140" s="16">
        <f t="shared" si="3"/>
        <v>0.92859333413553768</v>
      </c>
    </row>
    <row r="141" spans="1:10" x14ac:dyDescent="0.4">
      <c r="A141" s="27">
        <v>127</v>
      </c>
      <c r="B141" s="30">
        <v>10.49</v>
      </c>
      <c r="C141" s="27">
        <v>17</v>
      </c>
      <c r="D141" s="27">
        <v>26</v>
      </c>
      <c r="E141" s="27">
        <v>3</v>
      </c>
      <c r="F141" s="27">
        <v>1</v>
      </c>
      <c r="G141" s="16">
        <v>92.46</v>
      </c>
      <c r="H141" s="24" t="s">
        <v>55</v>
      </c>
      <c r="I141" s="16">
        <f t="shared" si="2"/>
        <v>10.331738240070518</v>
      </c>
      <c r="J141" s="16">
        <f t="shared" si="3"/>
        <v>2.5046784655977133E-2</v>
      </c>
    </row>
    <row r="142" spans="1:10" x14ac:dyDescent="0.4">
      <c r="A142" s="27">
        <v>128</v>
      </c>
      <c r="B142" s="30">
        <v>10.5</v>
      </c>
      <c r="C142" s="27">
        <v>12</v>
      </c>
      <c r="D142" s="27">
        <v>36</v>
      </c>
      <c r="E142" s="27">
        <v>5</v>
      </c>
      <c r="F142" s="27">
        <v>2</v>
      </c>
      <c r="G142" s="16">
        <v>90.57</v>
      </c>
      <c r="H142" s="24" t="s">
        <v>55</v>
      </c>
      <c r="I142" s="16">
        <f t="shared" si="2"/>
        <v>9.8300026001317278</v>
      </c>
      <c r="J142" s="16">
        <f t="shared" si="3"/>
        <v>0.44889651583024548</v>
      </c>
    </row>
    <row r="143" spans="1:10" x14ac:dyDescent="0.4">
      <c r="A143" s="27">
        <v>129</v>
      </c>
      <c r="B143" s="30">
        <v>10.56</v>
      </c>
      <c r="C143" s="27">
        <v>17</v>
      </c>
      <c r="D143" s="27">
        <v>15</v>
      </c>
      <c r="E143" s="27">
        <v>5</v>
      </c>
      <c r="F143" s="27">
        <v>3</v>
      </c>
      <c r="G143" s="16">
        <v>89.61</v>
      </c>
      <c r="H143" s="24" t="s">
        <v>54</v>
      </c>
      <c r="I143" s="16">
        <f t="shared" si="2"/>
        <v>11.241944424081733</v>
      </c>
      <c r="J143" s="16">
        <f t="shared" si="3"/>
        <v>0.46504819753616644</v>
      </c>
    </row>
    <row r="144" spans="1:10" x14ac:dyDescent="0.4">
      <c r="A144" s="27">
        <v>130</v>
      </c>
      <c r="B144" s="30">
        <v>10.66</v>
      </c>
      <c r="C144" s="27">
        <v>17</v>
      </c>
      <c r="D144" s="27">
        <v>15</v>
      </c>
      <c r="E144" s="27">
        <v>5</v>
      </c>
      <c r="F144" s="27">
        <v>1</v>
      </c>
      <c r="G144" s="16">
        <v>97.11</v>
      </c>
      <c r="H144" s="24" t="s">
        <v>54</v>
      </c>
      <c r="I144" s="16">
        <f t="shared" ref="I144:I154" si="4">$B$13+SUMPRODUCT($C$13:$G$13,C144:G144)</f>
        <v>11.515710923152735</v>
      </c>
      <c r="J144" s="16">
        <f t="shared" ref="J144:J154" si="5">(B144-I144)^2</f>
        <v>0.73224118400290572</v>
      </c>
    </row>
    <row r="145" spans="1:10" x14ac:dyDescent="0.4">
      <c r="A145" s="27">
        <v>131</v>
      </c>
      <c r="B145" s="30">
        <v>10.78</v>
      </c>
      <c r="C145" s="27">
        <v>16</v>
      </c>
      <c r="D145" s="27">
        <v>19</v>
      </c>
      <c r="E145" s="27">
        <v>5</v>
      </c>
      <c r="F145" s="27">
        <v>3</v>
      </c>
      <c r="G145" s="16">
        <v>89.61</v>
      </c>
      <c r="H145" s="24" t="s">
        <v>54</v>
      </c>
      <c r="I145" s="16">
        <f t="shared" si="4"/>
        <v>10.998769739385791</v>
      </c>
      <c r="J145" s="16">
        <f t="shared" si="5"/>
        <v>4.7860198870927219E-2</v>
      </c>
    </row>
    <row r="146" spans="1:10" x14ac:dyDescent="0.4">
      <c r="A146" s="27">
        <v>132</v>
      </c>
      <c r="B146" s="30">
        <v>11.08</v>
      </c>
      <c r="C146" s="27">
        <v>17</v>
      </c>
      <c r="D146" s="27">
        <v>15</v>
      </c>
      <c r="E146" s="27">
        <v>4</v>
      </c>
      <c r="F146" s="27">
        <v>3</v>
      </c>
      <c r="G146" s="16">
        <v>96.63</v>
      </c>
      <c r="H146" s="24" t="s">
        <v>54</v>
      </c>
      <c r="I146" s="16">
        <f t="shared" si="4"/>
        <v>11.931483680573189</v>
      </c>
      <c r="J146" s="16">
        <f t="shared" si="5"/>
        <v>0.72502445828246442</v>
      </c>
    </row>
    <row r="147" spans="1:10" x14ac:dyDescent="0.4">
      <c r="A147" s="27">
        <v>133</v>
      </c>
      <c r="B147" s="30">
        <v>11.21</v>
      </c>
      <c r="C147" s="27">
        <v>15</v>
      </c>
      <c r="D147" s="27">
        <v>19</v>
      </c>
      <c r="E147" s="27">
        <v>10</v>
      </c>
      <c r="F147" s="27">
        <v>8</v>
      </c>
      <c r="G147" s="16">
        <v>79.47</v>
      </c>
      <c r="H147" s="24" t="s">
        <v>54</v>
      </c>
      <c r="I147" s="16">
        <f t="shared" si="4"/>
        <v>10.937457612299458</v>
      </c>
      <c r="J147" s="16">
        <f t="shared" si="5"/>
        <v>7.4279353093513245E-2</v>
      </c>
    </row>
    <row r="148" spans="1:10" x14ac:dyDescent="0.4">
      <c r="A148" s="27">
        <v>134</v>
      </c>
      <c r="B148" s="30">
        <v>11.82</v>
      </c>
      <c r="C148" s="27">
        <v>7</v>
      </c>
      <c r="D148" s="27">
        <v>30</v>
      </c>
      <c r="E148" s="27">
        <v>6</v>
      </c>
      <c r="F148" s="27">
        <v>5</v>
      </c>
      <c r="G148" s="16">
        <v>84.86</v>
      </c>
      <c r="H148" s="24" t="s">
        <v>54</v>
      </c>
      <c r="I148" s="16">
        <f t="shared" si="4"/>
        <v>10.675430663301675</v>
      </c>
      <c r="J148" s="16">
        <f t="shared" si="5"/>
        <v>1.3100389665100436</v>
      </c>
    </row>
    <row r="149" spans="1:10" x14ac:dyDescent="0.4">
      <c r="A149" s="27">
        <v>135</v>
      </c>
      <c r="B149" s="30">
        <v>11.89</v>
      </c>
      <c r="C149" s="27">
        <v>12</v>
      </c>
      <c r="D149" s="27">
        <v>19</v>
      </c>
      <c r="E149" s="27">
        <v>8</v>
      </c>
      <c r="F149" s="27">
        <v>6</v>
      </c>
      <c r="G149" s="16">
        <v>94.52</v>
      </c>
      <c r="H149" s="24" t="s">
        <v>54</v>
      </c>
      <c r="I149" s="16">
        <f t="shared" si="4"/>
        <v>12.194223732724716</v>
      </c>
      <c r="J149" s="16">
        <f t="shared" si="5"/>
        <v>9.2552079552958855E-2</v>
      </c>
    </row>
    <row r="150" spans="1:10" x14ac:dyDescent="0.4">
      <c r="A150" s="27">
        <v>136</v>
      </c>
      <c r="B150" s="30">
        <v>11.89</v>
      </c>
      <c r="C150" s="27">
        <v>15</v>
      </c>
      <c r="D150" s="27">
        <v>18</v>
      </c>
      <c r="E150" s="27">
        <v>8</v>
      </c>
      <c r="F150" s="27">
        <v>6</v>
      </c>
      <c r="G150" s="16">
        <v>94.52</v>
      </c>
      <c r="H150" s="24" t="s">
        <v>54</v>
      </c>
      <c r="I150" s="16">
        <f t="shared" si="4"/>
        <v>12.073038496600242</v>
      </c>
      <c r="J150" s="16">
        <f t="shared" si="5"/>
        <v>3.3503091237676669E-2</v>
      </c>
    </row>
    <row r="151" spans="1:10" x14ac:dyDescent="0.4">
      <c r="A151" s="27">
        <v>137</v>
      </c>
      <c r="B151" s="30">
        <v>12.5</v>
      </c>
      <c r="C151" s="27">
        <v>18</v>
      </c>
      <c r="D151" s="27">
        <v>12</v>
      </c>
      <c r="E151" s="27">
        <v>5</v>
      </c>
      <c r="F151" s="27">
        <v>4</v>
      </c>
      <c r="G151" s="16">
        <v>67.11</v>
      </c>
      <c r="H151" s="24" t="s">
        <v>54</v>
      </c>
      <c r="I151" s="16">
        <f t="shared" si="4"/>
        <v>9.5530596604182385</v>
      </c>
      <c r="J151" s="16">
        <f t="shared" si="5"/>
        <v>8.6844573650542678</v>
      </c>
    </row>
    <row r="152" spans="1:10" x14ac:dyDescent="0.4">
      <c r="A152" s="27">
        <v>138</v>
      </c>
      <c r="B152" s="30">
        <v>12.66</v>
      </c>
      <c r="C152" s="27">
        <v>12</v>
      </c>
      <c r="D152" s="27">
        <v>19</v>
      </c>
      <c r="E152" s="27">
        <v>5</v>
      </c>
      <c r="F152" s="27">
        <v>2</v>
      </c>
      <c r="G152" s="16">
        <v>113.92</v>
      </c>
      <c r="H152" s="24" t="s">
        <v>55</v>
      </c>
      <c r="I152" s="16">
        <f t="shared" si="4"/>
        <v>13.284017295873024</v>
      </c>
      <c r="J152" s="16">
        <f t="shared" si="5"/>
        <v>0.38939758554868131</v>
      </c>
    </row>
    <row r="153" spans="1:10" x14ac:dyDescent="0.4">
      <c r="A153" s="27">
        <v>139</v>
      </c>
      <c r="B153" s="30">
        <v>12.68</v>
      </c>
      <c r="C153" s="27">
        <v>10</v>
      </c>
      <c r="D153" s="27">
        <v>25</v>
      </c>
      <c r="E153" s="27">
        <v>10</v>
      </c>
      <c r="F153" s="27">
        <v>4</v>
      </c>
      <c r="G153" s="16">
        <v>84.1</v>
      </c>
      <c r="H153" s="24" t="s">
        <v>51</v>
      </c>
      <c r="I153" s="16">
        <f t="shared" si="4"/>
        <v>10.401758617363612</v>
      </c>
      <c r="J153" s="16">
        <f t="shared" si="5"/>
        <v>5.1903837975569607</v>
      </c>
    </row>
    <row r="154" spans="1:10" x14ac:dyDescent="0.4">
      <c r="A154" s="28">
        <v>140</v>
      </c>
      <c r="B154" s="31">
        <v>13.35</v>
      </c>
      <c r="C154" s="28">
        <v>10</v>
      </c>
      <c r="D154" s="28">
        <v>25</v>
      </c>
      <c r="E154" s="28">
        <v>10</v>
      </c>
      <c r="F154" s="28">
        <v>9</v>
      </c>
      <c r="G154" s="17">
        <v>98.21</v>
      </c>
      <c r="H154" s="25" t="s">
        <v>54</v>
      </c>
      <c r="I154" s="17">
        <f t="shared" si="4"/>
        <v>12.727912462052284</v>
      </c>
      <c r="J154" s="17">
        <f t="shared" si="5"/>
        <v>0.38699290486985016</v>
      </c>
    </row>
    <row r="155" spans="1:10" x14ac:dyDescent="0.4">
      <c r="A155" t="s">
        <v>59</v>
      </c>
    </row>
  </sheetData>
  <mergeCells count="3">
    <mergeCell ref="M30:N30"/>
    <mergeCell ref="M31:N31"/>
    <mergeCell ref="M32:N32"/>
  </mergeCells>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問題１</vt:lpstr>
      <vt:lpstr>問題２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 Harunori</dc:creator>
  <cp:lastModifiedBy>Mori Harunori</cp:lastModifiedBy>
  <dcterms:created xsi:type="dcterms:W3CDTF">2019-01-05T10:25:12Z</dcterms:created>
  <dcterms:modified xsi:type="dcterms:W3CDTF">2019-01-31T11:18:05Z</dcterms:modified>
</cp:coreProperties>
</file>