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LAテキスト類\L入門計量経済学改定\WEB素材＿更新なしのものも含む\練習問題解答エクセル2024\"/>
    </mc:Choice>
  </mc:AlternateContent>
  <xr:revisionPtr revIDLastSave="0" documentId="13_ncr:1_{75837517-ABB1-4A8A-825F-2B83549AD91B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LSDV" sheetId="4" r:id="rId1"/>
    <sheet name="級内変動" sheetId="5" r:id="rId2"/>
    <sheet name="pool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L63" i="6" l="1"/>
  <c r="N62" i="6"/>
  <c r="L62" i="6"/>
  <c r="K66" i="6" s="1"/>
  <c r="L61" i="6"/>
  <c r="J8" i="5"/>
  <c r="J12" i="5"/>
  <c r="J13" i="5"/>
  <c r="I14" i="5"/>
  <c r="I15" i="5"/>
  <c r="J16" i="5"/>
  <c r="I17" i="5"/>
  <c r="I19" i="5"/>
  <c r="I20" i="5"/>
  <c r="I21" i="5"/>
  <c r="J23" i="5"/>
  <c r="J26" i="5"/>
  <c r="I27" i="5"/>
  <c r="J28" i="5"/>
  <c r="I29" i="5"/>
  <c r="J29" i="5"/>
  <c r="J31" i="5"/>
  <c r="I32" i="5"/>
  <c r="J32" i="5"/>
  <c r="I33" i="5"/>
  <c r="I34" i="5"/>
  <c r="J34" i="5"/>
  <c r="I35" i="5"/>
  <c r="J35" i="5"/>
  <c r="J38" i="5"/>
  <c r="I39" i="5"/>
  <c r="J41" i="5"/>
  <c r="J43" i="5"/>
  <c r="I44" i="5"/>
  <c r="J44" i="5"/>
  <c r="I45" i="5"/>
  <c r="J46" i="5"/>
  <c r="I47" i="5"/>
  <c r="I49" i="5"/>
  <c r="I50" i="5"/>
  <c r="I51" i="5"/>
  <c r="I2" i="5"/>
  <c r="H47" i="5"/>
  <c r="H48" i="5" s="1"/>
  <c r="H49" i="5" s="1"/>
  <c r="H50" i="5" s="1"/>
  <c r="H51" i="5" s="1"/>
  <c r="J51" i="5" s="1"/>
  <c r="G47" i="5"/>
  <c r="G48" i="5" s="1"/>
  <c r="G49" i="5" s="1"/>
  <c r="G50" i="5" s="1"/>
  <c r="G51" i="5" s="1"/>
  <c r="H42" i="5"/>
  <c r="H43" i="5" s="1"/>
  <c r="H44" i="5" s="1"/>
  <c r="H45" i="5" s="1"/>
  <c r="H46" i="5" s="1"/>
  <c r="G42" i="5"/>
  <c r="G43" i="5" s="1"/>
  <c r="G44" i="5" s="1"/>
  <c r="G45" i="5" s="1"/>
  <c r="G46" i="5" s="1"/>
  <c r="I46" i="5" s="1"/>
  <c r="H37" i="5"/>
  <c r="H38" i="5" s="1"/>
  <c r="H39" i="5" s="1"/>
  <c r="H40" i="5" s="1"/>
  <c r="H41" i="5" s="1"/>
  <c r="G37" i="5"/>
  <c r="G38" i="5" s="1"/>
  <c r="G39" i="5" s="1"/>
  <c r="G40" i="5" s="1"/>
  <c r="G41" i="5" s="1"/>
  <c r="I41" i="5" s="1"/>
  <c r="H32" i="5"/>
  <c r="H33" i="5" s="1"/>
  <c r="H34" i="5" s="1"/>
  <c r="H35" i="5" s="1"/>
  <c r="H36" i="5" s="1"/>
  <c r="J36" i="5" s="1"/>
  <c r="G32" i="5"/>
  <c r="G33" i="5" s="1"/>
  <c r="G34" i="5" s="1"/>
  <c r="G35" i="5" s="1"/>
  <c r="G36" i="5" s="1"/>
  <c r="I36" i="5" s="1"/>
  <c r="H27" i="5"/>
  <c r="H28" i="5" s="1"/>
  <c r="H29" i="5" s="1"/>
  <c r="H30" i="5" s="1"/>
  <c r="H31" i="5" s="1"/>
  <c r="G27" i="5"/>
  <c r="G28" i="5" s="1"/>
  <c r="G29" i="5" s="1"/>
  <c r="G30" i="5" s="1"/>
  <c r="G31" i="5" s="1"/>
  <c r="I31" i="5" s="1"/>
  <c r="H22" i="5"/>
  <c r="H23" i="5" s="1"/>
  <c r="H24" i="5" s="1"/>
  <c r="H25" i="5" s="1"/>
  <c r="H26" i="5" s="1"/>
  <c r="G22" i="5"/>
  <c r="G23" i="5" s="1"/>
  <c r="G24" i="5" s="1"/>
  <c r="G25" i="5" s="1"/>
  <c r="G26" i="5" s="1"/>
  <c r="I26" i="5" s="1"/>
  <c r="H17" i="5"/>
  <c r="H18" i="5" s="1"/>
  <c r="H19" i="5" s="1"/>
  <c r="H20" i="5" s="1"/>
  <c r="H21" i="5" s="1"/>
  <c r="J21" i="5" s="1"/>
  <c r="G17" i="5"/>
  <c r="G18" i="5" s="1"/>
  <c r="G19" i="5" s="1"/>
  <c r="G20" i="5" s="1"/>
  <c r="G21" i="5" s="1"/>
  <c r="H13" i="5"/>
  <c r="H14" i="5" s="1"/>
  <c r="H15" i="5" s="1"/>
  <c r="H16" i="5" s="1"/>
  <c r="G12" i="5"/>
  <c r="G13" i="5" s="1"/>
  <c r="G14" i="5" s="1"/>
  <c r="G15" i="5" s="1"/>
  <c r="G16" i="5" s="1"/>
  <c r="I16" i="5" s="1"/>
  <c r="H7" i="5"/>
  <c r="H8" i="5" s="1"/>
  <c r="H9" i="5" s="1"/>
  <c r="H10" i="5" s="1"/>
  <c r="H11" i="5" s="1"/>
  <c r="J11" i="5" s="1"/>
  <c r="G7" i="5"/>
  <c r="G8" i="5" s="1"/>
  <c r="G9" i="5" s="1"/>
  <c r="G10" i="5" s="1"/>
  <c r="G11" i="5" s="1"/>
  <c r="I11" i="5" s="1"/>
  <c r="G3" i="5"/>
  <c r="I3" i="5" s="1"/>
  <c r="H2" i="5"/>
  <c r="J2" i="5" s="1"/>
  <c r="G2" i="5"/>
  <c r="K65" i="6" l="1"/>
  <c r="L65" i="6" s="1"/>
  <c r="J50" i="5"/>
  <c r="J20" i="5"/>
  <c r="I8" i="5"/>
  <c r="I38" i="5"/>
  <c r="J7" i="5"/>
  <c r="J49" i="5"/>
  <c r="J37" i="5"/>
  <c r="J25" i="5"/>
  <c r="J19" i="5"/>
  <c r="I13" i="5"/>
  <c r="I43" i="5"/>
  <c r="I37" i="5"/>
  <c r="I25" i="5"/>
  <c r="J48" i="5"/>
  <c r="J42" i="5"/>
  <c r="J30" i="5"/>
  <c r="J24" i="5"/>
  <c r="J18" i="5"/>
  <c r="I12" i="5"/>
  <c r="H3" i="5"/>
  <c r="G4" i="5"/>
  <c r="I48" i="5"/>
  <c r="I42" i="5"/>
  <c r="I30" i="5"/>
  <c r="I24" i="5"/>
  <c r="I18" i="5"/>
  <c r="J47" i="5"/>
  <c r="J17" i="5"/>
  <c r="I10" i="5"/>
  <c r="I23" i="5"/>
  <c r="J10" i="5"/>
  <c r="J40" i="5"/>
  <c r="J22" i="5"/>
  <c r="I40" i="5"/>
  <c r="I28" i="5"/>
  <c r="I22" i="5"/>
  <c r="J9" i="5"/>
  <c r="J45" i="5"/>
  <c r="J39" i="5"/>
  <c r="J33" i="5"/>
  <c r="J27" i="5"/>
  <c r="J15" i="5"/>
  <c r="I9" i="5"/>
  <c r="I7" i="5"/>
  <c r="J14" i="5"/>
  <c r="J3" i="5" l="1"/>
  <c r="H4" i="5"/>
  <c r="I4" i="5"/>
  <c r="G5" i="5"/>
  <c r="G6" i="5" l="1"/>
  <c r="I6" i="5" s="1"/>
  <c r="I5" i="5"/>
  <c r="H5" i="5"/>
  <c r="J4" i="5"/>
  <c r="H6" i="5" l="1"/>
  <c r="J6" i="5" s="1"/>
  <c r="J5" i="5"/>
</calcChain>
</file>

<file path=xl/sharedStrings.xml><?xml version="1.0" encoding="utf-8"?>
<sst xmlns="http://schemas.openxmlformats.org/spreadsheetml/2006/main" count="278" uniqueCount="66">
  <si>
    <t>地域区分</t>
  </si>
  <si>
    <t>北海道地方</t>
  </si>
  <si>
    <t>東北地方</t>
  </si>
  <si>
    <t>関東地方</t>
  </si>
  <si>
    <t>北陸地方</t>
  </si>
  <si>
    <t>東海地方</t>
  </si>
  <si>
    <t>近畿地方</t>
  </si>
  <si>
    <t>中国地方</t>
  </si>
  <si>
    <t>四国地方</t>
  </si>
  <si>
    <t>九州地方</t>
  </si>
  <si>
    <t>沖縄地方</t>
  </si>
  <si>
    <t>消費支出（円）</t>
    <rPh sb="5" eb="6">
      <t>エン</t>
    </rPh>
    <phoneticPr fontId="18"/>
  </si>
  <si>
    <t>可処分所得</t>
  </si>
  <si>
    <t>i</t>
    <phoneticPr fontId="18"/>
  </si>
  <si>
    <t>year</t>
    <phoneticPr fontId="18"/>
  </si>
  <si>
    <t>t</t>
    <phoneticPr fontId="18"/>
  </si>
  <si>
    <t>D_1t</t>
  </si>
  <si>
    <t>D_1t</t>
    <phoneticPr fontId="18"/>
  </si>
  <si>
    <t>D_2t</t>
  </si>
  <si>
    <t>D_2t</t>
    <phoneticPr fontId="18"/>
  </si>
  <si>
    <t>D_3t</t>
  </si>
  <si>
    <t>D_3t</t>
    <phoneticPr fontId="18"/>
  </si>
  <si>
    <t>D_4t</t>
  </si>
  <si>
    <t>D_5t</t>
  </si>
  <si>
    <t>D_6t</t>
  </si>
  <si>
    <t>D_7t</t>
  </si>
  <si>
    <t>D_8t</t>
  </si>
  <si>
    <t>D_9t</t>
  </si>
  <si>
    <t>D_10t</t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</si>
  <si>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</si>
  <si>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</si>
  <si>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</si>
  <si>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</si>
  <si>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</si>
  <si>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</si>
  <si>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</si>
  <si>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</si>
  <si>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</si>
  <si>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</si>
  <si>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</si>
  <si>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</si>
  <si>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</si>
  <si>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</si>
  <si>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</si>
  <si>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</si>
  <si>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</si>
  <si>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</si>
  <si>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</si>
  <si>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</si>
  <si>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</si>
  <si>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</si>
  <si>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</si>
  <si>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</si>
  <si>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YB_i</t>
    <phoneticPr fontId="18"/>
  </si>
  <si>
    <t>CB_i</t>
    <phoneticPr fontId="18"/>
  </si>
  <si>
    <t>C-CB_i</t>
    <phoneticPr fontId="18"/>
  </si>
  <si>
    <t>Y-YB_i</t>
  </si>
  <si>
    <t>Y-YB_i</t>
    <phoneticPr fontId="18"/>
  </si>
  <si>
    <t>棄却域</t>
    <rPh sb="0" eb="3">
      <t>キキャクイキ</t>
    </rPh>
    <phoneticPr fontId="18"/>
  </si>
  <si>
    <t>LSDV残差2乗</t>
    <rPh sb="4" eb="6">
      <t>ザンサ</t>
    </rPh>
    <rPh sb="7" eb="8">
      <t>ジョウ</t>
    </rPh>
    <phoneticPr fontId="18"/>
  </si>
  <si>
    <t>級内変動残差</t>
    <rPh sb="0" eb="4">
      <t>キュウナイヘンドウ</t>
    </rPh>
    <rPh sb="4" eb="6">
      <t>ザンサ</t>
    </rPh>
    <phoneticPr fontId="18"/>
  </si>
  <si>
    <t>H1model</t>
    <phoneticPr fontId="18"/>
  </si>
  <si>
    <t>H0model</t>
    <phoneticPr fontId="18"/>
  </si>
  <si>
    <t>pool残差</t>
    <rPh sb="4" eb="6">
      <t>ザンサ</t>
    </rPh>
    <phoneticPr fontId="18"/>
  </si>
  <si>
    <t>F分子</t>
    <rPh sb="1" eb="3">
      <t>ブンシ</t>
    </rPh>
    <phoneticPr fontId="18"/>
  </si>
  <si>
    <t>F分母</t>
    <rPh sb="1" eb="3">
      <t>ブンボ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</si>
</sst>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_ "/>
    <numFmt numFmtId="178" formatCode="0.0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8" fontId="0" fillId="0" borderId="0" xfId="0" applyNumberFormat="1">
      <alignment vertical="center"/>
    </xf>
    <xf numFmtId="0" fontId="0" fillId="33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13A2-A783-4F66-87FB-30BAC18CF573}">
  <dimension ref="A1:P81"/>
  <sheetViews>
    <sheetView topLeftCell="A63" workbookViewId="0">
      <selection activeCell="M49" sqref="M49"/>
    </sheetView>
  </sheetViews>
  <sheetFormatPr defaultRowHeight="18" x14ac:dyDescent="0.45"/>
  <cols>
    <col min="2" max="2" width="11.5" bestFit="1" customWidth="1"/>
  </cols>
  <sheetData>
    <row r="1" spans="1:16" x14ac:dyDescent="0.45">
      <c r="A1" t="s">
        <v>13</v>
      </c>
      <c r="B1" t="s">
        <v>15</v>
      </c>
      <c r="C1" t="s">
        <v>0</v>
      </c>
      <c r="D1" t="s">
        <v>14</v>
      </c>
      <c r="E1" t="s">
        <v>11</v>
      </c>
      <c r="F1" t="s">
        <v>12</v>
      </c>
      <c r="G1" t="s">
        <v>17</v>
      </c>
      <c r="H1" t="s">
        <v>19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</row>
    <row r="2" spans="1:16" s="8" customFormat="1" x14ac:dyDescent="0.45">
      <c r="A2" s="8">
        <v>1</v>
      </c>
      <c r="B2" s="8">
        <v>1</v>
      </c>
      <c r="C2" s="8" t="s">
        <v>1</v>
      </c>
      <c r="D2" s="8">
        <v>2015</v>
      </c>
      <c r="E2" s="8">
        <v>291773</v>
      </c>
      <c r="F2" s="8">
        <v>425560</v>
      </c>
      <c r="G2" s="8">
        <v>1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</row>
    <row r="3" spans="1:16" s="8" customFormat="1" x14ac:dyDescent="0.45">
      <c r="A3" s="8">
        <v>1</v>
      </c>
      <c r="B3" s="8">
        <v>2</v>
      </c>
      <c r="C3" s="8" t="s">
        <v>1</v>
      </c>
      <c r="D3" s="8">
        <v>2016</v>
      </c>
      <c r="E3" s="8">
        <v>282386</v>
      </c>
      <c r="F3" s="8">
        <v>387683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</row>
    <row r="4" spans="1:16" s="8" customFormat="1" x14ac:dyDescent="0.45">
      <c r="A4" s="8">
        <v>1</v>
      </c>
      <c r="B4" s="8">
        <v>3</v>
      </c>
      <c r="C4" s="8" t="s">
        <v>1</v>
      </c>
      <c r="D4" s="8">
        <v>2017</v>
      </c>
      <c r="E4" s="8">
        <v>301276</v>
      </c>
      <c r="F4" s="8">
        <v>401120</v>
      </c>
      <c r="G4" s="8">
        <v>1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</row>
    <row r="5" spans="1:16" s="8" customFormat="1" x14ac:dyDescent="0.45">
      <c r="A5" s="8">
        <v>1</v>
      </c>
      <c r="B5" s="8">
        <v>4</v>
      </c>
      <c r="C5" s="8" t="s">
        <v>1</v>
      </c>
      <c r="D5" s="8">
        <v>2018</v>
      </c>
      <c r="E5" s="8">
        <v>295437</v>
      </c>
      <c r="F5" s="8">
        <v>408316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</row>
    <row r="6" spans="1:16" s="8" customFormat="1" x14ac:dyDescent="0.45">
      <c r="A6" s="8">
        <v>1</v>
      </c>
      <c r="B6" s="8">
        <v>5</v>
      </c>
      <c r="C6" s="8" t="s">
        <v>1</v>
      </c>
      <c r="D6" s="8">
        <v>2019</v>
      </c>
      <c r="E6" s="8">
        <v>305062</v>
      </c>
      <c r="F6" s="8">
        <v>461647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</row>
    <row r="7" spans="1:16" x14ac:dyDescent="0.45">
      <c r="A7">
        <v>2</v>
      </c>
      <c r="B7">
        <v>1</v>
      </c>
      <c r="C7" t="s">
        <v>2</v>
      </c>
      <c r="D7">
        <v>2015</v>
      </c>
      <c r="E7">
        <v>292504</v>
      </c>
      <c r="F7">
        <v>389332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45">
      <c r="A8">
        <v>2</v>
      </c>
      <c r="B8">
        <v>2</v>
      </c>
      <c r="C8" t="s">
        <v>2</v>
      </c>
      <c r="D8">
        <v>2016</v>
      </c>
      <c r="E8">
        <v>295539</v>
      </c>
      <c r="F8">
        <v>379219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45">
      <c r="A9">
        <v>2</v>
      </c>
      <c r="B9">
        <v>3</v>
      </c>
      <c r="C9" t="s">
        <v>2</v>
      </c>
      <c r="D9">
        <v>2017</v>
      </c>
      <c r="E9">
        <v>296372</v>
      </c>
      <c r="F9">
        <v>419246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45">
      <c r="A10">
        <v>2</v>
      </c>
      <c r="B10">
        <v>4</v>
      </c>
      <c r="C10" t="s">
        <v>2</v>
      </c>
      <c r="D10">
        <v>2018</v>
      </c>
      <c r="E10">
        <v>294420</v>
      </c>
      <c r="F10">
        <v>425153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45">
      <c r="A11">
        <v>2</v>
      </c>
      <c r="B11">
        <v>5</v>
      </c>
      <c r="C11" t="s">
        <v>2</v>
      </c>
      <c r="D11">
        <v>2019</v>
      </c>
      <c r="E11">
        <v>310405</v>
      </c>
      <c r="F11">
        <v>444524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45">
      <c r="A12">
        <v>3</v>
      </c>
      <c r="B12">
        <v>1</v>
      </c>
      <c r="C12" t="s">
        <v>3</v>
      </c>
      <c r="D12">
        <v>2015</v>
      </c>
      <c r="E12">
        <v>327635</v>
      </c>
      <c r="F12">
        <v>442409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45">
      <c r="A13">
        <v>3</v>
      </c>
      <c r="B13">
        <v>2</v>
      </c>
      <c r="C13" t="s">
        <v>3</v>
      </c>
      <c r="D13">
        <v>2016</v>
      </c>
      <c r="E13">
        <v>324552</v>
      </c>
      <c r="F13">
        <v>455113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45">
      <c r="A14">
        <v>3</v>
      </c>
      <c r="B14">
        <v>3</v>
      </c>
      <c r="C14" t="s">
        <v>3</v>
      </c>
      <c r="D14">
        <v>2017</v>
      </c>
      <c r="E14">
        <v>332623</v>
      </c>
      <c r="F14">
        <v>460522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45">
      <c r="A15">
        <v>3</v>
      </c>
      <c r="B15">
        <v>4</v>
      </c>
      <c r="C15" t="s">
        <v>3</v>
      </c>
      <c r="D15">
        <v>2018</v>
      </c>
      <c r="E15">
        <v>332549</v>
      </c>
      <c r="F15">
        <v>484582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45">
      <c r="A16">
        <v>3</v>
      </c>
      <c r="B16">
        <v>5</v>
      </c>
      <c r="C16" t="s">
        <v>3</v>
      </c>
      <c r="D16">
        <v>2019</v>
      </c>
      <c r="E16">
        <v>342326</v>
      </c>
      <c r="F16">
        <v>507260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45">
      <c r="A17">
        <v>4</v>
      </c>
      <c r="B17">
        <v>1</v>
      </c>
      <c r="C17" t="s">
        <v>4</v>
      </c>
      <c r="D17">
        <v>2015</v>
      </c>
      <c r="E17">
        <v>336626</v>
      </c>
      <c r="F17">
        <v>501733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45">
      <c r="A18">
        <v>4</v>
      </c>
      <c r="B18">
        <v>2</v>
      </c>
      <c r="C18" t="s">
        <v>4</v>
      </c>
      <c r="D18">
        <v>2016</v>
      </c>
      <c r="E18">
        <v>320671</v>
      </c>
      <c r="F18">
        <v>466469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45">
      <c r="A19">
        <v>4</v>
      </c>
      <c r="B19">
        <v>3</v>
      </c>
      <c r="C19" t="s">
        <v>4</v>
      </c>
      <c r="D19">
        <v>2017</v>
      </c>
      <c r="E19">
        <v>314199</v>
      </c>
      <c r="F19">
        <v>469783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45">
      <c r="A20">
        <v>4</v>
      </c>
      <c r="B20">
        <v>4</v>
      </c>
      <c r="C20" t="s">
        <v>4</v>
      </c>
      <c r="D20">
        <v>2018</v>
      </c>
      <c r="E20">
        <v>330382</v>
      </c>
      <c r="F20">
        <v>525732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45">
      <c r="A21">
        <v>4</v>
      </c>
      <c r="B21">
        <v>5</v>
      </c>
      <c r="C21" t="s">
        <v>4</v>
      </c>
      <c r="D21">
        <v>2019</v>
      </c>
      <c r="E21">
        <v>335646</v>
      </c>
      <c r="F21">
        <v>506640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45">
      <c r="A22">
        <v>5</v>
      </c>
      <c r="B22">
        <v>1</v>
      </c>
      <c r="C22" t="s">
        <v>5</v>
      </c>
      <c r="D22">
        <v>2015</v>
      </c>
      <c r="E22">
        <v>311444</v>
      </c>
      <c r="F22">
        <v>426420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45">
      <c r="A23">
        <v>5</v>
      </c>
      <c r="B23">
        <v>2</v>
      </c>
      <c r="C23" t="s">
        <v>5</v>
      </c>
      <c r="D23">
        <v>2016</v>
      </c>
      <c r="E23">
        <v>315852</v>
      </c>
      <c r="F23">
        <v>422130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45">
      <c r="A24">
        <v>5</v>
      </c>
      <c r="B24">
        <v>3</v>
      </c>
      <c r="C24" t="s">
        <v>5</v>
      </c>
      <c r="D24">
        <v>2017</v>
      </c>
      <c r="E24">
        <v>305152</v>
      </c>
      <c r="F24">
        <v>431789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45">
      <c r="A25">
        <v>5</v>
      </c>
      <c r="B25">
        <v>4</v>
      </c>
      <c r="C25" t="s">
        <v>5</v>
      </c>
      <c r="D25">
        <v>2018</v>
      </c>
      <c r="E25">
        <v>315053</v>
      </c>
      <c r="F25">
        <v>456351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45">
      <c r="A26">
        <v>5</v>
      </c>
      <c r="B26">
        <v>5</v>
      </c>
      <c r="C26" t="s">
        <v>5</v>
      </c>
      <c r="D26">
        <v>2019</v>
      </c>
      <c r="E26">
        <v>327656</v>
      </c>
      <c r="F26">
        <v>490562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45">
      <c r="A27">
        <v>6</v>
      </c>
      <c r="B27">
        <v>1</v>
      </c>
      <c r="C27" t="s">
        <v>6</v>
      </c>
      <c r="D27">
        <v>2015</v>
      </c>
      <c r="E27">
        <v>314601</v>
      </c>
      <c r="F27">
        <v>424207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</row>
    <row r="28" spans="1:16" x14ac:dyDescent="0.45">
      <c r="A28">
        <v>6</v>
      </c>
      <c r="B28">
        <v>2</v>
      </c>
      <c r="C28" t="s">
        <v>6</v>
      </c>
      <c r="D28">
        <v>2016</v>
      </c>
      <c r="E28">
        <v>299175</v>
      </c>
      <c r="F28">
        <v>430058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</row>
    <row r="29" spans="1:16" x14ac:dyDescent="0.45">
      <c r="A29">
        <v>6</v>
      </c>
      <c r="B29">
        <v>3</v>
      </c>
      <c r="C29" t="s">
        <v>6</v>
      </c>
      <c r="D29">
        <v>2017</v>
      </c>
      <c r="E29">
        <v>301293</v>
      </c>
      <c r="F29">
        <v>422164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</row>
    <row r="30" spans="1:16" x14ac:dyDescent="0.45">
      <c r="A30">
        <v>6</v>
      </c>
      <c r="B30">
        <v>4</v>
      </c>
      <c r="C30" t="s">
        <v>6</v>
      </c>
      <c r="D30">
        <v>2018</v>
      </c>
      <c r="E30">
        <v>305353</v>
      </c>
      <c r="F30">
        <v>447967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</row>
    <row r="31" spans="1:16" x14ac:dyDescent="0.45">
      <c r="A31">
        <v>6</v>
      </c>
      <c r="B31">
        <v>5</v>
      </c>
      <c r="C31" t="s">
        <v>6</v>
      </c>
      <c r="D31">
        <v>2019</v>
      </c>
      <c r="E31">
        <v>303716</v>
      </c>
      <c r="F31">
        <v>447223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</row>
    <row r="32" spans="1:16" x14ac:dyDescent="0.45">
      <c r="A32">
        <v>7</v>
      </c>
      <c r="B32">
        <v>1</v>
      </c>
      <c r="C32" t="s">
        <v>7</v>
      </c>
      <c r="D32">
        <v>2015</v>
      </c>
      <c r="E32">
        <v>306657</v>
      </c>
      <c r="F32">
        <v>401127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</row>
    <row r="33" spans="1:16" x14ac:dyDescent="0.45">
      <c r="A33">
        <v>7</v>
      </c>
      <c r="B33">
        <v>2</v>
      </c>
      <c r="C33" t="s">
        <v>7</v>
      </c>
      <c r="D33">
        <v>2016</v>
      </c>
      <c r="E33">
        <v>289184</v>
      </c>
      <c r="F33">
        <v>387280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</row>
    <row r="34" spans="1:16" x14ac:dyDescent="0.45">
      <c r="A34">
        <v>7</v>
      </c>
      <c r="B34">
        <v>3</v>
      </c>
      <c r="C34" t="s">
        <v>7</v>
      </c>
      <c r="D34">
        <v>2017</v>
      </c>
      <c r="E34">
        <v>296973</v>
      </c>
      <c r="F34">
        <v>380536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  <c r="P34">
        <v>0</v>
      </c>
    </row>
    <row r="35" spans="1:16" x14ac:dyDescent="0.45">
      <c r="A35">
        <v>7</v>
      </c>
      <c r="B35">
        <v>4</v>
      </c>
      <c r="C35" t="s">
        <v>7</v>
      </c>
      <c r="D35">
        <v>2018</v>
      </c>
      <c r="E35">
        <v>293408</v>
      </c>
      <c r="F35">
        <v>405488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</row>
    <row r="36" spans="1:16" x14ac:dyDescent="0.45">
      <c r="A36">
        <v>7</v>
      </c>
      <c r="B36">
        <v>5</v>
      </c>
      <c r="C36" t="s">
        <v>7</v>
      </c>
      <c r="D36">
        <v>2019</v>
      </c>
      <c r="E36">
        <v>323204</v>
      </c>
      <c r="F36">
        <v>443044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</row>
    <row r="37" spans="1:16" x14ac:dyDescent="0.45">
      <c r="A37">
        <v>8</v>
      </c>
      <c r="B37">
        <v>1</v>
      </c>
      <c r="C37" t="s">
        <v>8</v>
      </c>
      <c r="D37">
        <v>2015</v>
      </c>
      <c r="E37">
        <v>314210</v>
      </c>
      <c r="F37">
        <v>443743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</row>
    <row r="38" spans="1:16" x14ac:dyDescent="0.45">
      <c r="A38">
        <v>8</v>
      </c>
      <c r="B38">
        <v>2</v>
      </c>
      <c r="C38" t="s">
        <v>8</v>
      </c>
      <c r="D38">
        <v>2016</v>
      </c>
      <c r="E38">
        <v>310785</v>
      </c>
      <c r="F38">
        <v>437820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0</v>
      </c>
    </row>
    <row r="39" spans="1:16" x14ac:dyDescent="0.45">
      <c r="A39">
        <v>8</v>
      </c>
      <c r="B39">
        <v>3</v>
      </c>
      <c r="C39" t="s">
        <v>8</v>
      </c>
      <c r="D39">
        <v>2017</v>
      </c>
      <c r="E39">
        <v>304687</v>
      </c>
      <c r="F39">
        <v>438416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0</v>
      </c>
      <c r="P39">
        <v>0</v>
      </c>
    </row>
    <row r="40" spans="1:16" x14ac:dyDescent="0.45">
      <c r="A40">
        <v>8</v>
      </c>
      <c r="B40">
        <v>4</v>
      </c>
      <c r="C40" t="s">
        <v>8</v>
      </c>
      <c r="D40">
        <v>2018</v>
      </c>
      <c r="E40">
        <v>308188</v>
      </c>
      <c r="F40">
        <v>418314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1</v>
      </c>
      <c r="O40">
        <v>0</v>
      </c>
      <c r="P40">
        <v>0</v>
      </c>
    </row>
    <row r="41" spans="1:16" x14ac:dyDescent="0.45">
      <c r="A41">
        <v>8</v>
      </c>
      <c r="B41">
        <v>5</v>
      </c>
      <c r="C41" t="s">
        <v>8</v>
      </c>
      <c r="D41">
        <v>2019</v>
      </c>
      <c r="E41">
        <v>295134</v>
      </c>
      <c r="F41">
        <v>461001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</row>
    <row r="42" spans="1:16" x14ac:dyDescent="0.45">
      <c r="A42">
        <v>9</v>
      </c>
      <c r="B42">
        <v>1</v>
      </c>
      <c r="C42" t="s">
        <v>9</v>
      </c>
      <c r="D42">
        <v>2015</v>
      </c>
      <c r="E42">
        <v>306740</v>
      </c>
      <c r="F42">
        <v>392843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</row>
    <row r="43" spans="1:16" x14ac:dyDescent="0.45">
      <c r="A43">
        <v>9</v>
      </c>
      <c r="B43">
        <v>2</v>
      </c>
      <c r="C43" t="s">
        <v>9</v>
      </c>
      <c r="D43">
        <v>2016</v>
      </c>
      <c r="E43">
        <v>300699</v>
      </c>
      <c r="F43">
        <v>408353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</row>
    <row r="44" spans="1:16" x14ac:dyDescent="0.45">
      <c r="A44">
        <v>9</v>
      </c>
      <c r="B44">
        <v>3</v>
      </c>
      <c r="C44" t="s">
        <v>9</v>
      </c>
      <c r="D44">
        <v>2017</v>
      </c>
      <c r="E44">
        <v>305454</v>
      </c>
      <c r="F44">
        <v>412194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>
        <v>0</v>
      </c>
    </row>
    <row r="45" spans="1:16" x14ac:dyDescent="0.45">
      <c r="A45">
        <v>9</v>
      </c>
      <c r="B45">
        <v>4</v>
      </c>
      <c r="C45" t="s">
        <v>9</v>
      </c>
      <c r="D45">
        <v>2018</v>
      </c>
      <c r="E45">
        <v>307566</v>
      </c>
      <c r="F45">
        <v>422494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</row>
    <row r="46" spans="1:16" x14ac:dyDescent="0.45">
      <c r="A46">
        <v>9</v>
      </c>
      <c r="B46">
        <v>5</v>
      </c>
      <c r="C46" t="s">
        <v>9</v>
      </c>
      <c r="D46">
        <v>2019</v>
      </c>
      <c r="E46">
        <v>311178</v>
      </c>
      <c r="F46">
        <v>449932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</row>
    <row r="47" spans="1:16" s="8" customFormat="1" x14ac:dyDescent="0.45">
      <c r="A47" s="8">
        <v>10</v>
      </c>
      <c r="B47" s="8">
        <v>1</v>
      </c>
      <c r="C47" s="8" t="s">
        <v>10</v>
      </c>
      <c r="D47" s="8">
        <v>2015</v>
      </c>
      <c r="E47" s="8">
        <v>239219</v>
      </c>
      <c r="F47" s="8">
        <v>320517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1</v>
      </c>
    </row>
    <row r="48" spans="1:16" s="8" customFormat="1" x14ac:dyDescent="0.45">
      <c r="A48" s="8">
        <v>10</v>
      </c>
      <c r="B48" s="8">
        <v>2</v>
      </c>
      <c r="C48" s="8" t="s">
        <v>10</v>
      </c>
      <c r="D48" s="8">
        <v>2016</v>
      </c>
      <c r="E48" s="8">
        <v>225308</v>
      </c>
      <c r="F48" s="8">
        <v>312292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1</v>
      </c>
    </row>
    <row r="49" spans="1:16" s="8" customFormat="1" x14ac:dyDescent="0.45">
      <c r="A49" s="8">
        <v>10</v>
      </c>
      <c r="B49" s="8">
        <v>3</v>
      </c>
      <c r="C49" s="8" t="s">
        <v>10</v>
      </c>
      <c r="D49" s="8">
        <v>2017</v>
      </c>
      <c r="E49" s="8">
        <v>229948</v>
      </c>
      <c r="F49" s="8">
        <v>315368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</row>
    <row r="50" spans="1:16" s="8" customFormat="1" x14ac:dyDescent="0.45">
      <c r="A50" s="8">
        <v>10</v>
      </c>
      <c r="B50" s="8">
        <v>4</v>
      </c>
      <c r="C50" s="8" t="s">
        <v>10</v>
      </c>
      <c r="D50" s="8">
        <v>2018</v>
      </c>
      <c r="E50" s="8">
        <v>237177</v>
      </c>
      <c r="F50" s="8">
        <v>319770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1</v>
      </c>
    </row>
    <row r="51" spans="1:16" s="8" customFormat="1" x14ac:dyDescent="0.45">
      <c r="A51" s="8">
        <v>10</v>
      </c>
      <c r="B51" s="8">
        <v>5</v>
      </c>
      <c r="C51" s="8" t="s">
        <v>10</v>
      </c>
      <c r="D51" s="8">
        <v>2019</v>
      </c>
      <c r="E51" s="8">
        <v>250774</v>
      </c>
      <c r="F51" s="8">
        <v>318177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1</v>
      </c>
    </row>
    <row r="54" spans="1:16" x14ac:dyDescent="0.45">
      <c r="A54" t="s">
        <v>29</v>
      </c>
    </row>
    <row r="55" spans="1:16" ht="18.600000000000001" thickBot="1" x14ac:dyDescent="0.5"/>
    <row r="56" spans="1:16" x14ac:dyDescent="0.45">
      <c r="A56" s="3" t="s">
        <v>30</v>
      </c>
      <c r="B56" s="3"/>
    </row>
    <row r="57" spans="1:16" x14ac:dyDescent="0.45">
      <c r="A57" t="s">
        <v>31</v>
      </c>
      <c r="B57" s="7">
        <v>0.99979692631095796</v>
      </c>
    </row>
    <row r="58" spans="1:16" x14ac:dyDescent="0.45">
      <c r="A58" t="s">
        <v>32</v>
      </c>
      <c r="B58" s="7">
        <v>0.99959389386083908</v>
      </c>
    </row>
    <row r="59" spans="1:16" x14ac:dyDescent="0.45">
      <c r="A59" t="s">
        <v>33</v>
      </c>
      <c r="B59" s="7">
        <v>0.97384873844054143</v>
      </c>
    </row>
    <row r="60" spans="1:16" x14ac:dyDescent="0.45">
      <c r="A60" t="s">
        <v>34</v>
      </c>
      <c r="B60" s="4">
        <v>6924.4601391407532</v>
      </c>
    </row>
    <row r="61" spans="1:16" ht="18.600000000000001" thickBot="1" x14ac:dyDescent="0.5">
      <c r="A61" s="1" t="s">
        <v>35</v>
      </c>
      <c r="B61" s="1">
        <v>50</v>
      </c>
    </row>
    <row r="63" spans="1:16" ht="18.600000000000001" thickBot="1" x14ac:dyDescent="0.5">
      <c r="A63" t="s">
        <v>36</v>
      </c>
    </row>
    <row r="64" spans="1:16" x14ac:dyDescent="0.45">
      <c r="A64" s="2"/>
      <c r="B64" s="2" t="s">
        <v>41</v>
      </c>
      <c r="C64" s="2" t="s">
        <v>42</v>
      </c>
      <c r="D64" s="2" t="s">
        <v>43</v>
      </c>
      <c r="E64" s="2" t="s">
        <v>44</v>
      </c>
      <c r="F64" s="2" t="s">
        <v>45</v>
      </c>
    </row>
    <row r="65" spans="1:9" x14ac:dyDescent="0.45">
      <c r="A65" t="s">
        <v>37</v>
      </c>
      <c r="B65">
        <v>11</v>
      </c>
      <c r="C65">
        <v>4602782846200.4766</v>
      </c>
      <c r="D65">
        <v>418434804200.04333</v>
      </c>
      <c r="E65">
        <v>8726.8188605074847</v>
      </c>
      <c r="F65">
        <v>4.4213037310389319E-61</v>
      </c>
    </row>
    <row r="66" spans="1:9" x14ac:dyDescent="0.45">
      <c r="A66" t="s">
        <v>38</v>
      </c>
      <c r="B66">
        <v>39</v>
      </c>
      <c r="C66">
        <v>1869977780.5234179</v>
      </c>
      <c r="D66">
        <v>47948148.218549177</v>
      </c>
    </row>
    <row r="67" spans="1:9" ht="18.600000000000001" thickBot="1" x14ac:dyDescent="0.5">
      <c r="A67" s="1" t="s">
        <v>39</v>
      </c>
      <c r="B67" s="1">
        <v>50</v>
      </c>
      <c r="C67" s="1">
        <v>4604652823981</v>
      </c>
      <c r="D67" s="1"/>
      <c r="E67" s="1"/>
      <c r="F67" s="1"/>
    </row>
    <row r="68" spans="1:9" ht="18.600000000000001" thickBot="1" x14ac:dyDescent="0.5"/>
    <row r="69" spans="1:9" x14ac:dyDescent="0.45">
      <c r="A69" s="2"/>
      <c r="B69" s="2" t="s">
        <v>46</v>
      </c>
      <c r="C69" s="2" t="s">
        <v>34</v>
      </c>
      <c r="D69" s="2" t="s">
        <v>47</v>
      </c>
      <c r="E69" s="2" t="s">
        <v>48</v>
      </c>
      <c r="F69" s="2" t="s">
        <v>49</v>
      </c>
      <c r="G69" s="2" t="s">
        <v>50</v>
      </c>
      <c r="H69" s="2" t="s">
        <v>51</v>
      </c>
      <c r="I69" s="2" t="s">
        <v>52</v>
      </c>
    </row>
    <row r="70" spans="1:9" x14ac:dyDescent="0.45">
      <c r="A70" t="s">
        <v>40</v>
      </c>
      <c r="B70">
        <v>0</v>
      </c>
      <c r="C70" t="e">
        <v>#N/A</v>
      </c>
      <c r="D70" t="e">
        <v>#N/A</v>
      </c>
      <c r="E70" t="e">
        <v>#N/A</v>
      </c>
      <c r="F70" t="e">
        <v>#N/A</v>
      </c>
      <c r="G70" t="e">
        <v>#N/A</v>
      </c>
      <c r="H70" t="e">
        <v>#N/A</v>
      </c>
      <c r="I70" t="e">
        <v>#N/A</v>
      </c>
    </row>
    <row r="71" spans="1:9" x14ac:dyDescent="0.45">
      <c r="A71" t="s">
        <v>12</v>
      </c>
      <c r="B71" s="5">
        <v>0.22222136848909174</v>
      </c>
      <c r="C71">
        <v>4.8511475058439869E-2</v>
      </c>
      <c r="D71" s="5">
        <v>4.5808000730010869</v>
      </c>
      <c r="E71">
        <v>4.6546901591703975E-5</v>
      </c>
      <c r="F71">
        <v>0.12409764837079569</v>
      </c>
      <c r="G71">
        <v>0.32034508860738781</v>
      </c>
      <c r="H71">
        <v>0.12409764837079569</v>
      </c>
      <c r="I71">
        <v>0.32034508860738781</v>
      </c>
    </row>
    <row r="72" spans="1:9" x14ac:dyDescent="0.45">
      <c r="A72" t="s">
        <v>16</v>
      </c>
      <c r="B72" s="5">
        <v>202550.44478052121</v>
      </c>
      <c r="C72">
        <v>20458.4719716611</v>
      </c>
      <c r="D72" s="5">
        <v>9.9005656464027396</v>
      </c>
      <c r="E72">
        <v>3.3933956049462137E-12</v>
      </c>
      <c r="F72">
        <v>161169.27928561578</v>
      </c>
      <c r="G72">
        <v>243931.61027542665</v>
      </c>
      <c r="H72">
        <v>161169.27928561578</v>
      </c>
      <c r="I72">
        <v>243931.61027542665</v>
      </c>
    </row>
    <row r="73" spans="1:9" x14ac:dyDescent="0.45">
      <c r="A73" t="s">
        <v>18</v>
      </c>
      <c r="B73" s="5">
        <v>206405.06241785499</v>
      </c>
      <c r="C73">
        <v>20200.986264731117</v>
      </c>
      <c r="D73" s="5">
        <v>10.217573524032211</v>
      </c>
      <c r="E73">
        <v>1.3861035250100519E-12</v>
      </c>
      <c r="F73">
        <v>165544.71092439606</v>
      </c>
      <c r="G73">
        <v>247265.41391131392</v>
      </c>
      <c r="H73">
        <v>165544.71092439606</v>
      </c>
      <c r="I73">
        <v>247265.41391131392</v>
      </c>
    </row>
    <row r="74" spans="1:9" x14ac:dyDescent="0.45">
      <c r="A74" t="s">
        <v>20</v>
      </c>
      <c r="B74" s="5">
        <v>227498.02345732856</v>
      </c>
      <c r="C74">
        <v>23008.631580210629</v>
      </c>
      <c r="D74" s="5">
        <v>9.8875077669980218</v>
      </c>
      <c r="E74">
        <v>3.5218616677216946E-12</v>
      </c>
      <c r="F74">
        <v>180958.67327756548</v>
      </c>
      <c r="G74">
        <v>274037.37363709166</v>
      </c>
      <c r="H74">
        <v>180958.67327756548</v>
      </c>
      <c r="I74">
        <v>274037.37363709166</v>
      </c>
    </row>
    <row r="75" spans="1:9" x14ac:dyDescent="0.45">
      <c r="A75" t="s">
        <v>22</v>
      </c>
      <c r="B75" s="5">
        <v>217711.57736067855</v>
      </c>
      <c r="C75">
        <v>24167.354019437073</v>
      </c>
      <c r="D75" s="5">
        <v>9.0084987038953344</v>
      </c>
      <c r="E75">
        <v>4.5166237467228003E-11</v>
      </c>
      <c r="F75">
        <v>168828.48982424929</v>
      </c>
      <c r="G75">
        <v>266594.66489710781</v>
      </c>
      <c r="H75">
        <v>168828.48982424929</v>
      </c>
      <c r="I75">
        <v>266594.66489710781</v>
      </c>
    </row>
    <row r="76" spans="1:9" x14ac:dyDescent="0.45">
      <c r="A76" t="s">
        <v>23</v>
      </c>
      <c r="B76" s="5">
        <v>216042.8025179868</v>
      </c>
      <c r="C76">
        <v>21830.213396481948</v>
      </c>
      <c r="D76" s="5">
        <v>9.8965043810704678</v>
      </c>
      <c r="E76">
        <v>3.4328328079806741E-12</v>
      </c>
      <c r="F76">
        <v>171887.02809845793</v>
      </c>
      <c r="G76">
        <v>260198.57693751567</v>
      </c>
      <c r="H76">
        <v>171887.02809845793</v>
      </c>
      <c r="I76">
        <v>260198.57693751567</v>
      </c>
    </row>
    <row r="77" spans="1:9" x14ac:dyDescent="0.45">
      <c r="A77" t="s">
        <v>24</v>
      </c>
      <c r="B77" s="5">
        <v>208311.57079661739</v>
      </c>
      <c r="C77">
        <v>21296.041653535507</v>
      </c>
      <c r="D77" s="5">
        <v>9.7817037638088067</v>
      </c>
      <c r="E77">
        <v>4.7630381561066253E-12</v>
      </c>
      <c r="F77">
        <v>165236.26071128651</v>
      </c>
      <c r="G77">
        <v>251386.88088194828</v>
      </c>
      <c r="H77">
        <v>165236.26071128651</v>
      </c>
      <c r="I77">
        <v>251386.88088194828</v>
      </c>
    </row>
    <row r="78" spans="1:9" x14ac:dyDescent="0.45">
      <c r="A78" t="s">
        <v>25</v>
      </c>
      <c r="B78" s="5">
        <v>212219.98892149396</v>
      </c>
      <c r="C78">
        <v>19817.580416165903</v>
      </c>
      <c r="D78" s="5">
        <v>10.708673029951658</v>
      </c>
      <c r="E78">
        <v>3.5531727393849229E-13</v>
      </c>
      <c r="F78">
        <v>172135.14895661687</v>
      </c>
      <c r="G78">
        <v>252304.82888637105</v>
      </c>
      <c r="H78">
        <v>172135.14895661687</v>
      </c>
      <c r="I78">
        <v>252304.82888637105</v>
      </c>
    </row>
    <row r="79" spans="1:9" x14ac:dyDescent="0.45">
      <c r="A79" t="s">
        <v>26</v>
      </c>
      <c r="B79" s="5">
        <v>208854.77552203042</v>
      </c>
      <c r="C79">
        <v>21561.734043776472</v>
      </c>
      <c r="D79" s="5">
        <v>9.6863626597932999</v>
      </c>
      <c r="E79">
        <v>6.2598783728177364E-12</v>
      </c>
      <c r="F79">
        <v>165242.05185143626</v>
      </c>
      <c r="G79">
        <v>252467.49919262459</v>
      </c>
      <c r="H79">
        <v>165242.05185143626</v>
      </c>
      <c r="I79">
        <v>252467.49919262459</v>
      </c>
    </row>
    <row r="80" spans="1:9" x14ac:dyDescent="0.45">
      <c r="A80" t="s">
        <v>27</v>
      </c>
      <c r="B80" s="5">
        <v>213624.8228127113</v>
      </c>
      <c r="C80">
        <v>20472.761938686152</v>
      </c>
      <c r="D80" s="5">
        <v>10.434587353308558</v>
      </c>
      <c r="E80">
        <v>7.5661730942933192E-13</v>
      </c>
      <c r="F80">
        <v>172214.75313125664</v>
      </c>
      <c r="G80">
        <v>255034.89249416595</v>
      </c>
      <c r="H80">
        <v>172214.75313125664</v>
      </c>
      <c r="I80">
        <v>255034.89249416595</v>
      </c>
    </row>
    <row r="81" spans="1:9" ht="18.600000000000001" thickBot="1" x14ac:dyDescent="0.5">
      <c r="A81" s="1" t="s">
        <v>28</v>
      </c>
      <c r="B81" s="6">
        <v>165991.07082532157</v>
      </c>
      <c r="C81" s="1">
        <v>15697.524431329926</v>
      </c>
      <c r="D81" s="6">
        <v>10.574347028505212</v>
      </c>
      <c r="E81" s="1">
        <v>5.1399851175788175E-13</v>
      </c>
      <c r="F81" s="1">
        <v>134239.83069101532</v>
      </c>
      <c r="G81" s="1">
        <v>197742.31095962782</v>
      </c>
      <c r="H81" s="1">
        <v>134239.83069101532</v>
      </c>
      <c r="I81" s="1">
        <v>197742.31095962782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80B8-5E6E-441E-B5F2-2B193C662835}">
  <dimension ref="A1:J71"/>
  <sheetViews>
    <sheetView topLeftCell="A46" workbookViewId="0">
      <selection activeCell="E80" sqref="E80"/>
    </sheetView>
  </sheetViews>
  <sheetFormatPr defaultRowHeight="18" x14ac:dyDescent="0.45"/>
  <cols>
    <col min="2" max="2" width="9.3984375" bestFit="1" customWidth="1"/>
  </cols>
  <sheetData>
    <row r="1" spans="1:10" x14ac:dyDescent="0.45">
      <c r="A1" t="s">
        <v>13</v>
      </c>
      <c r="B1" t="s">
        <v>15</v>
      </c>
      <c r="C1" t="s">
        <v>0</v>
      </c>
      <c r="D1" t="s">
        <v>14</v>
      </c>
      <c r="E1" t="s">
        <v>11</v>
      </c>
      <c r="F1" t="s">
        <v>12</v>
      </c>
      <c r="G1" t="s">
        <v>54</v>
      </c>
      <c r="H1" t="s">
        <v>53</v>
      </c>
      <c r="I1" t="s">
        <v>55</v>
      </c>
      <c r="J1" t="s">
        <v>57</v>
      </c>
    </row>
    <row r="2" spans="1:10" x14ac:dyDescent="0.45">
      <c r="A2">
        <v>1</v>
      </c>
      <c r="B2">
        <v>1</v>
      </c>
      <c r="C2" t="s">
        <v>1</v>
      </c>
      <c r="D2">
        <v>2015</v>
      </c>
      <c r="E2">
        <v>291773</v>
      </c>
      <c r="F2">
        <v>425560</v>
      </c>
      <c r="G2">
        <f>AVERAGE(E2:E6)</f>
        <v>295186.8</v>
      </c>
      <c r="H2">
        <f>AVERAGE(F2:F6)</f>
        <v>416865.2</v>
      </c>
      <c r="I2">
        <f>E2-G2</f>
        <v>-3413.7999999999884</v>
      </c>
      <c r="J2">
        <f>F2-H2</f>
        <v>8694.7999999999884</v>
      </c>
    </row>
    <row r="3" spans="1:10" x14ac:dyDescent="0.45">
      <c r="A3">
        <v>1</v>
      </c>
      <c r="B3">
        <v>2</v>
      </c>
      <c r="C3" t="s">
        <v>1</v>
      </c>
      <c r="D3">
        <v>2016</v>
      </c>
      <c r="E3">
        <v>282386</v>
      </c>
      <c r="F3">
        <v>387683</v>
      </c>
      <c r="G3">
        <f>G2</f>
        <v>295186.8</v>
      </c>
      <c r="H3">
        <f>H2</f>
        <v>416865.2</v>
      </c>
      <c r="I3">
        <f t="shared" ref="I3:I6" si="0">E3-G3</f>
        <v>-12800.799999999988</v>
      </c>
      <c r="J3">
        <f t="shared" ref="J3:J6" si="1">F3-H3</f>
        <v>-29182.200000000012</v>
      </c>
    </row>
    <row r="4" spans="1:10" x14ac:dyDescent="0.45">
      <c r="A4">
        <v>1</v>
      </c>
      <c r="B4">
        <v>3</v>
      </c>
      <c r="C4" t="s">
        <v>1</v>
      </c>
      <c r="D4">
        <v>2017</v>
      </c>
      <c r="E4">
        <v>301276</v>
      </c>
      <c r="F4">
        <v>401120</v>
      </c>
      <c r="G4">
        <f t="shared" ref="G4:G6" si="2">G3</f>
        <v>295186.8</v>
      </c>
      <c r="H4">
        <f t="shared" ref="H4:H6" si="3">H3</f>
        <v>416865.2</v>
      </c>
      <c r="I4">
        <f t="shared" si="0"/>
        <v>6089.2000000000116</v>
      </c>
      <c r="J4">
        <f t="shared" si="1"/>
        <v>-15745.200000000012</v>
      </c>
    </row>
    <row r="5" spans="1:10" x14ac:dyDescent="0.45">
      <c r="A5">
        <v>1</v>
      </c>
      <c r="B5">
        <v>4</v>
      </c>
      <c r="C5" t="s">
        <v>1</v>
      </c>
      <c r="D5">
        <v>2018</v>
      </c>
      <c r="E5">
        <v>295437</v>
      </c>
      <c r="F5">
        <v>408316</v>
      </c>
      <c r="G5">
        <f t="shared" si="2"/>
        <v>295186.8</v>
      </c>
      <c r="H5">
        <f t="shared" si="3"/>
        <v>416865.2</v>
      </c>
      <c r="I5">
        <f t="shared" si="0"/>
        <v>250.20000000001164</v>
      </c>
      <c r="J5">
        <f t="shared" si="1"/>
        <v>-8549.2000000000116</v>
      </c>
    </row>
    <row r="6" spans="1:10" x14ac:dyDescent="0.45">
      <c r="A6">
        <v>1</v>
      </c>
      <c r="B6">
        <v>5</v>
      </c>
      <c r="C6" t="s">
        <v>1</v>
      </c>
      <c r="D6">
        <v>2019</v>
      </c>
      <c r="E6">
        <v>305062</v>
      </c>
      <c r="F6">
        <v>461647</v>
      </c>
      <c r="G6">
        <f t="shared" si="2"/>
        <v>295186.8</v>
      </c>
      <c r="H6">
        <f t="shared" si="3"/>
        <v>416865.2</v>
      </c>
      <c r="I6">
        <f t="shared" si="0"/>
        <v>9875.2000000000116</v>
      </c>
      <c r="J6">
        <f t="shared" si="1"/>
        <v>44781.799999999988</v>
      </c>
    </row>
    <row r="7" spans="1:10" x14ac:dyDescent="0.45">
      <c r="A7">
        <v>2</v>
      </c>
      <c r="B7">
        <v>1</v>
      </c>
      <c r="C7" t="s">
        <v>2</v>
      </c>
      <c r="D7">
        <v>2015</v>
      </c>
      <c r="E7">
        <v>292504</v>
      </c>
      <c r="F7">
        <v>389332</v>
      </c>
      <c r="G7">
        <f>AVERAGE(E7:E11)</f>
        <v>297848</v>
      </c>
      <c r="H7">
        <f>AVERAGE(F7:F11)</f>
        <v>411494.8</v>
      </c>
      <c r="I7">
        <f t="shared" ref="I7:I51" si="4">E7-G7</f>
        <v>-5344</v>
      </c>
      <c r="J7">
        <f t="shared" ref="J7:J51" si="5">F7-H7</f>
        <v>-22162.799999999988</v>
      </c>
    </row>
    <row r="8" spans="1:10" x14ac:dyDescent="0.45">
      <c r="A8">
        <v>2</v>
      </c>
      <c r="B8">
        <v>2</v>
      </c>
      <c r="C8" t="s">
        <v>2</v>
      </c>
      <c r="D8">
        <v>2016</v>
      </c>
      <c r="E8">
        <v>295539</v>
      </c>
      <c r="F8">
        <v>379219</v>
      </c>
      <c r="G8">
        <f>G7</f>
        <v>297848</v>
      </c>
      <c r="H8">
        <f>H7</f>
        <v>411494.8</v>
      </c>
      <c r="I8">
        <f t="shared" si="4"/>
        <v>-2309</v>
      </c>
      <c r="J8">
        <f t="shared" si="5"/>
        <v>-32275.799999999988</v>
      </c>
    </row>
    <row r="9" spans="1:10" x14ac:dyDescent="0.45">
      <c r="A9">
        <v>2</v>
      </c>
      <c r="B9">
        <v>3</v>
      </c>
      <c r="C9" t="s">
        <v>2</v>
      </c>
      <c r="D9">
        <v>2017</v>
      </c>
      <c r="E9">
        <v>296372</v>
      </c>
      <c r="F9">
        <v>419246</v>
      </c>
      <c r="G9">
        <f t="shared" ref="G9:G11" si="6">G8</f>
        <v>297848</v>
      </c>
      <c r="H9">
        <f t="shared" ref="H9:H11" si="7">H8</f>
        <v>411494.8</v>
      </c>
      <c r="I9">
        <f t="shared" si="4"/>
        <v>-1476</v>
      </c>
      <c r="J9">
        <f t="shared" si="5"/>
        <v>7751.2000000000116</v>
      </c>
    </row>
    <row r="10" spans="1:10" x14ac:dyDescent="0.45">
      <c r="A10">
        <v>2</v>
      </c>
      <c r="B10">
        <v>4</v>
      </c>
      <c r="C10" t="s">
        <v>2</v>
      </c>
      <c r="D10">
        <v>2018</v>
      </c>
      <c r="E10">
        <v>294420</v>
      </c>
      <c r="F10">
        <v>425153</v>
      </c>
      <c r="G10">
        <f t="shared" si="6"/>
        <v>297848</v>
      </c>
      <c r="H10">
        <f t="shared" si="7"/>
        <v>411494.8</v>
      </c>
      <c r="I10">
        <f t="shared" si="4"/>
        <v>-3428</v>
      </c>
      <c r="J10">
        <f t="shared" si="5"/>
        <v>13658.200000000012</v>
      </c>
    </row>
    <row r="11" spans="1:10" x14ac:dyDescent="0.45">
      <c r="A11">
        <v>2</v>
      </c>
      <c r="B11">
        <v>5</v>
      </c>
      <c r="C11" t="s">
        <v>2</v>
      </c>
      <c r="D11">
        <v>2019</v>
      </c>
      <c r="E11">
        <v>310405</v>
      </c>
      <c r="F11">
        <v>444524</v>
      </c>
      <c r="G11">
        <f t="shared" si="6"/>
        <v>297848</v>
      </c>
      <c r="H11">
        <f t="shared" si="7"/>
        <v>411494.8</v>
      </c>
      <c r="I11">
        <f t="shared" si="4"/>
        <v>12557</v>
      </c>
      <c r="J11">
        <f t="shared" si="5"/>
        <v>33029.200000000012</v>
      </c>
    </row>
    <row r="12" spans="1:10" x14ac:dyDescent="0.45">
      <c r="A12">
        <v>3</v>
      </c>
      <c r="B12">
        <v>1</v>
      </c>
      <c r="C12" t="s">
        <v>3</v>
      </c>
      <c r="D12">
        <v>2015</v>
      </c>
      <c r="E12">
        <v>327635</v>
      </c>
      <c r="F12">
        <v>442409</v>
      </c>
      <c r="G12">
        <f>AVERAGE(E12:E16)</f>
        <v>331937</v>
      </c>
      <c r="H12">
        <f>AVERAGE(F12:F16)</f>
        <v>469977.2</v>
      </c>
      <c r="I12">
        <f t="shared" si="4"/>
        <v>-4302</v>
      </c>
      <c r="J12">
        <f t="shared" si="5"/>
        <v>-27568.200000000012</v>
      </c>
    </row>
    <row r="13" spans="1:10" x14ac:dyDescent="0.45">
      <c r="A13">
        <v>3</v>
      </c>
      <c r="B13">
        <v>2</v>
      </c>
      <c r="C13" t="s">
        <v>3</v>
      </c>
      <c r="D13">
        <v>2016</v>
      </c>
      <c r="E13">
        <v>324552</v>
      </c>
      <c r="F13">
        <v>455113</v>
      </c>
      <c r="G13">
        <f>G12</f>
        <v>331937</v>
      </c>
      <c r="H13">
        <f>H12</f>
        <v>469977.2</v>
      </c>
      <c r="I13">
        <f t="shared" si="4"/>
        <v>-7385</v>
      </c>
      <c r="J13">
        <f t="shared" si="5"/>
        <v>-14864.200000000012</v>
      </c>
    </row>
    <row r="14" spans="1:10" x14ac:dyDescent="0.45">
      <c r="A14">
        <v>3</v>
      </c>
      <c r="B14">
        <v>3</v>
      </c>
      <c r="C14" t="s">
        <v>3</v>
      </c>
      <c r="D14">
        <v>2017</v>
      </c>
      <c r="E14">
        <v>332623</v>
      </c>
      <c r="F14">
        <v>460522</v>
      </c>
      <c r="G14">
        <f t="shared" ref="G14:G16" si="8">G13</f>
        <v>331937</v>
      </c>
      <c r="H14">
        <f t="shared" ref="H14:H16" si="9">H13</f>
        <v>469977.2</v>
      </c>
      <c r="I14">
        <f t="shared" si="4"/>
        <v>686</v>
      </c>
      <c r="J14">
        <f t="shared" si="5"/>
        <v>-9455.2000000000116</v>
      </c>
    </row>
    <row r="15" spans="1:10" x14ac:dyDescent="0.45">
      <c r="A15">
        <v>3</v>
      </c>
      <c r="B15">
        <v>4</v>
      </c>
      <c r="C15" t="s">
        <v>3</v>
      </c>
      <c r="D15">
        <v>2018</v>
      </c>
      <c r="E15">
        <v>332549</v>
      </c>
      <c r="F15">
        <v>484582</v>
      </c>
      <c r="G15">
        <f t="shared" si="8"/>
        <v>331937</v>
      </c>
      <c r="H15">
        <f t="shared" si="9"/>
        <v>469977.2</v>
      </c>
      <c r="I15">
        <f t="shared" si="4"/>
        <v>612</v>
      </c>
      <c r="J15">
        <f t="shared" si="5"/>
        <v>14604.799999999988</v>
      </c>
    </row>
    <row r="16" spans="1:10" x14ac:dyDescent="0.45">
      <c r="A16">
        <v>3</v>
      </c>
      <c r="B16">
        <v>5</v>
      </c>
      <c r="C16" t="s">
        <v>3</v>
      </c>
      <c r="D16">
        <v>2019</v>
      </c>
      <c r="E16">
        <v>342326</v>
      </c>
      <c r="F16">
        <v>507260</v>
      </c>
      <c r="G16">
        <f t="shared" si="8"/>
        <v>331937</v>
      </c>
      <c r="H16">
        <f t="shared" si="9"/>
        <v>469977.2</v>
      </c>
      <c r="I16">
        <f t="shared" si="4"/>
        <v>10389</v>
      </c>
      <c r="J16">
        <f t="shared" si="5"/>
        <v>37282.799999999988</v>
      </c>
    </row>
    <row r="17" spans="1:10" x14ac:dyDescent="0.45">
      <c r="A17">
        <v>4</v>
      </c>
      <c r="B17">
        <v>1</v>
      </c>
      <c r="C17" t="s">
        <v>4</v>
      </c>
      <c r="D17">
        <v>2015</v>
      </c>
      <c r="E17">
        <v>336626</v>
      </c>
      <c r="F17">
        <v>501733</v>
      </c>
      <c r="G17">
        <f>AVERAGE(E17:E21)</f>
        <v>327504.8</v>
      </c>
      <c r="H17">
        <f>AVERAGE(F17:F21)</f>
        <v>494071.4</v>
      </c>
      <c r="I17">
        <f t="shared" si="4"/>
        <v>9121.2000000000116</v>
      </c>
      <c r="J17">
        <f t="shared" si="5"/>
        <v>7661.5999999999767</v>
      </c>
    </row>
    <row r="18" spans="1:10" x14ac:dyDescent="0.45">
      <c r="A18">
        <v>4</v>
      </c>
      <c r="B18">
        <v>2</v>
      </c>
      <c r="C18" t="s">
        <v>4</v>
      </c>
      <c r="D18">
        <v>2016</v>
      </c>
      <c r="E18">
        <v>320671</v>
      </c>
      <c r="F18">
        <v>466469</v>
      </c>
      <c r="G18">
        <f>G17</f>
        <v>327504.8</v>
      </c>
      <c r="H18">
        <f>H17</f>
        <v>494071.4</v>
      </c>
      <c r="I18">
        <f t="shared" si="4"/>
        <v>-6833.7999999999884</v>
      </c>
      <c r="J18">
        <f t="shared" si="5"/>
        <v>-27602.400000000023</v>
      </c>
    </row>
    <row r="19" spans="1:10" x14ac:dyDescent="0.45">
      <c r="A19">
        <v>4</v>
      </c>
      <c r="B19">
        <v>3</v>
      </c>
      <c r="C19" t="s">
        <v>4</v>
      </c>
      <c r="D19">
        <v>2017</v>
      </c>
      <c r="E19">
        <v>314199</v>
      </c>
      <c r="F19">
        <v>469783</v>
      </c>
      <c r="G19">
        <f t="shared" ref="G19:G21" si="10">G18</f>
        <v>327504.8</v>
      </c>
      <c r="H19">
        <f t="shared" ref="H19:H21" si="11">H18</f>
        <v>494071.4</v>
      </c>
      <c r="I19">
        <f t="shared" si="4"/>
        <v>-13305.799999999988</v>
      </c>
      <c r="J19">
        <f t="shared" si="5"/>
        <v>-24288.400000000023</v>
      </c>
    </row>
    <row r="20" spans="1:10" x14ac:dyDescent="0.45">
      <c r="A20">
        <v>4</v>
      </c>
      <c r="B20">
        <v>4</v>
      </c>
      <c r="C20" t="s">
        <v>4</v>
      </c>
      <c r="D20">
        <v>2018</v>
      </c>
      <c r="E20">
        <v>330382</v>
      </c>
      <c r="F20">
        <v>525732</v>
      </c>
      <c r="G20">
        <f t="shared" si="10"/>
        <v>327504.8</v>
      </c>
      <c r="H20">
        <f t="shared" si="11"/>
        <v>494071.4</v>
      </c>
      <c r="I20">
        <f t="shared" si="4"/>
        <v>2877.2000000000116</v>
      </c>
      <c r="J20">
        <f t="shared" si="5"/>
        <v>31660.599999999977</v>
      </c>
    </row>
    <row r="21" spans="1:10" x14ac:dyDescent="0.45">
      <c r="A21">
        <v>4</v>
      </c>
      <c r="B21">
        <v>5</v>
      </c>
      <c r="C21" t="s">
        <v>4</v>
      </c>
      <c r="D21">
        <v>2019</v>
      </c>
      <c r="E21">
        <v>335646</v>
      </c>
      <c r="F21">
        <v>506640</v>
      </c>
      <c r="G21">
        <f t="shared" si="10"/>
        <v>327504.8</v>
      </c>
      <c r="H21">
        <f t="shared" si="11"/>
        <v>494071.4</v>
      </c>
      <c r="I21">
        <f t="shared" si="4"/>
        <v>8141.2000000000116</v>
      </c>
      <c r="J21">
        <f t="shared" si="5"/>
        <v>12568.599999999977</v>
      </c>
    </row>
    <row r="22" spans="1:10" x14ac:dyDescent="0.45">
      <c r="A22">
        <v>5</v>
      </c>
      <c r="B22">
        <v>1</v>
      </c>
      <c r="C22" t="s">
        <v>5</v>
      </c>
      <c r="D22">
        <v>2015</v>
      </c>
      <c r="E22">
        <v>311444</v>
      </c>
      <c r="F22">
        <v>426420</v>
      </c>
      <c r="G22">
        <f>AVERAGE(E22:E26)</f>
        <v>315031.40000000002</v>
      </c>
      <c r="H22">
        <f>AVERAGE(F22:F26)</f>
        <v>445450.4</v>
      </c>
      <c r="I22">
        <f t="shared" si="4"/>
        <v>-3587.4000000000233</v>
      </c>
      <c r="J22">
        <f t="shared" si="5"/>
        <v>-19030.400000000023</v>
      </c>
    </row>
    <row r="23" spans="1:10" x14ac:dyDescent="0.45">
      <c r="A23">
        <v>5</v>
      </c>
      <c r="B23">
        <v>2</v>
      </c>
      <c r="C23" t="s">
        <v>5</v>
      </c>
      <c r="D23">
        <v>2016</v>
      </c>
      <c r="E23">
        <v>315852</v>
      </c>
      <c r="F23">
        <v>422130</v>
      </c>
      <c r="G23">
        <f>G22</f>
        <v>315031.40000000002</v>
      </c>
      <c r="H23">
        <f>H22</f>
        <v>445450.4</v>
      </c>
      <c r="I23">
        <f t="shared" si="4"/>
        <v>820.59999999997672</v>
      </c>
      <c r="J23">
        <f t="shared" si="5"/>
        <v>-23320.400000000023</v>
      </c>
    </row>
    <row r="24" spans="1:10" x14ac:dyDescent="0.45">
      <c r="A24">
        <v>5</v>
      </c>
      <c r="B24">
        <v>3</v>
      </c>
      <c r="C24" t="s">
        <v>5</v>
      </c>
      <c r="D24">
        <v>2017</v>
      </c>
      <c r="E24">
        <v>305152</v>
      </c>
      <c r="F24">
        <v>431789</v>
      </c>
      <c r="G24">
        <f t="shared" ref="G24:G26" si="12">G23</f>
        <v>315031.40000000002</v>
      </c>
      <c r="H24">
        <f t="shared" ref="H24:H26" si="13">H23</f>
        <v>445450.4</v>
      </c>
      <c r="I24">
        <f t="shared" si="4"/>
        <v>-9879.4000000000233</v>
      </c>
      <c r="J24">
        <f t="shared" si="5"/>
        <v>-13661.400000000023</v>
      </c>
    </row>
    <row r="25" spans="1:10" x14ac:dyDescent="0.45">
      <c r="A25">
        <v>5</v>
      </c>
      <c r="B25">
        <v>4</v>
      </c>
      <c r="C25" t="s">
        <v>5</v>
      </c>
      <c r="D25">
        <v>2018</v>
      </c>
      <c r="E25">
        <v>315053</v>
      </c>
      <c r="F25">
        <v>456351</v>
      </c>
      <c r="G25">
        <f t="shared" si="12"/>
        <v>315031.40000000002</v>
      </c>
      <c r="H25">
        <f t="shared" si="13"/>
        <v>445450.4</v>
      </c>
      <c r="I25">
        <f t="shared" si="4"/>
        <v>21.599999999976717</v>
      </c>
      <c r="J25">
        <f t="shared" si="5"/>
        <v>10900.599999999977</v>
      </c>
    </row>
    <row r="26" spans="1:10" x14ac:dyDescent="0.45">
      <c r="A26">
        <v>5</v>
      </c>
      <c r="B26">
        <v>5</v>
      </c>
      <c r="C26" t="s">
        <v>5</v>
      </c>
      <c r="D26">
        <v>2019</v>
      </c>
      <c r="E26">
        <v>327656</v>
      </c>
      <c r="F26">
        <v>490562</v>
      </c>
      <c r="G26">
        <f t="shared" si="12"/>
        <v>315031.40000000002</v>
      </c>
      <c r="H26">
        <f t="shared" si="13"/>
        <v>445450.4</v>
      </c>
      <c r="I26">
        <f t="shared" si="4"/>
        <v>12624.599999999977</v>
      </c>
      <c r="J26">
        <f t="shared" si="5"/>
        <v>45111.599999999977</v>
      </c>
    </row>
    <row r="27" spans="1:10" x14ac:dyDescent="0.45">
      <c r="A27">
        <v>6</v>
      </c>
      <c r="B27">
        <v>1</v>
      </c>
      <c r="C27" t="s">
        <v>6</v>
      </c>
      <c r="D27">
        <v>2015</v>
      </c>
      <c r="E27">
        <v>314601</v>
      </c>
      <c r="F27">
        <v>424207</v>
      </c>
      <c r="G27">
        <f>AVERAGE(E27:E31)</f>
        <v>304827.59999999998</v>
      </c>
      <c r="H27">
        <f>AVERAGE(F27:F31)</f>
        <v>434323.8</v>
      </c>
      <c r="I27">
        <f t="shared" si="4"/>
        <v>9773.4000000000233</v>
      </c>
      <c r="J27">
        <f t="shared" si="5"/>
        <v>-10116.799999999988</v>
      </c>
    </row>
    <row r="28" spans="1:10" x14ac:dyDescent="0.45">
      <c r="A28">
        <v>6</v>
      </c>
      <c r="B28">
        <v>2</v>
      </c>
      <c r="C28" t="s">
        <v>6</v>
      </c>
      <c r="D28">
        <v>2016</v>
      </c>
      <c r="E28">
        <v>299175</v>
      </c>
      <c r="F28">
        <v>430058</v>
      </c>
      <c r="G28">
        <f>G27</f>
        <v>304827.59999999998</v>
      </c>
      <c r="H28">
        <f>H27</f>
        <v>434323.8</v>
      </c>
      <c r="I28">
        <f t="shared" si="4"/>
        <v>-5652.5999999999767</v>
      </c>
      <c r="J28">
        <f t="shared" si="5"/>
        <v>-4265.7999999999884</v>
      </c>
    </row>
    <row r="29" spans="1:10" x14ac:dyDescent="0.45">
      <c r="A29">
        <v>6</v>
      </c>
      <c r="B29">
        <v>3</v>
      </c>
      <c r="C29" t="s">
        <v>6</v>
      </c>
      <c r="D29">
        <v>2017</v>
      </c>
      <c r="E29">
        <v>301293</v>
      </c>
      <c r="F29">
        <v>422164</v>
      </c>
      <c r="G29">
        <f t="shared" ref="G29:G31" si="14">G28</f>
        <v>304827.59999999998</v>
      </c>
      <c r="H29">
        <f t="shared" ref="H29:H31" si="15">H28</f>
        <v>434323.8</v>
      </c>
      <c r="I29">
        <f t="shared" si="4"/>
        <v>-3534.5999999999767</v>
      </c>
      <c r="J29">
        <f t="shared" si="5"/>
        <v>-12159.799999999988</v>
      </c>
    </row>
    <row r="30" spans="1:10" x14ac:dyDescent="0.45">
      <c r="A30">
        <v>6</v>
      </c>
      <c r="B30">
        <v>4</v>
      </c>
      <c r="C30" t="s">
        <v>6</v>
      </c>
      <c r="D30">
        <v>2018</v>
      </c>
      <c r="E30">
        <v>305353</v>
      </c>
      <c r="F30">
        <v>447967</v>
      </c>
      <c r="G30">
        <f t="shared" si="14"/>
        <v>304827.59999999998</v>
      </c>
      <c r="H30">
        <f t="shared" si="15"/>
        <v>434323.8</v>
      </c>
      <c r="I30">
        <f t="shared" si="4"/>
        <v>525.40000000002328</v>
      </c>
      <c r="J30">
        <f t="shared" si="5"/>
        <v>13643.200000000012</v>
      </c>
    </row>
    <row r="31" spans="1:10" x14ac:dyDescent="0.45">
      <c r="A31">
        <v>6</v>
      </c>
      <c r="B31">
        <v>5</v>
      </c>
      <c r="C31" t="s">
        <v>6</v>
      </c>
      <c r="D31">
        <v>2019</v>
      </c>
      <c r="E31">
        <v>303716</v>
      </c>
      <c r="F31">
        <v>447223</v>
      </c>
      <c r="G31">
        <f t="shared" si="14"/>
        <v>304827.59999999998</v>
      </c>
      <c r="H31">
        <f t="shared" si="15"/>
        <v>434323.8</v>
      </c>
      <c r="I31">
        <f t="shared" si="4"/>
        <v>-1111.5999999999767</v>
      </c>
      <c r="J31">
        <f t="shared" si="5"/>
        <v>12899.200000000012</v>
      </c>
    </row>
    <row r="32" spans="1:10" x14ac:dyDescent="0.45">
      <c r="A32">
        <v>7</v>
      </c>
      <c r="B32">
        <v>1</v>
      </c>
      <c r="C32" t="s">
        <v>7</v>
      </c>
      <c r="D32">
        <v>2015</v>
      </c>
      <c r="E32">
        <v>306657</v>
      </c>
      <c r="F32">
        <v>401127</v>
      </c>
      <c r="G32">
        <f>AVERAGE(E32:E36)</f>
        <v>301885.2</v>
      </c>
      <c r="H32">
        <f>AVERAGE(F32:F36)</f>
        <v>403495</v>
      </c>
      <c r="I32">
        <f t="shared" si="4"/>
        <v>4771.7999999999884</v>
      </c>
      <c r="J32">
        <f t="shared" si="5"/>
        <v>-2368</v>
      </c>
    </row>
    <row r="33" spans="1:10" x14ac:dyDescent="0.45">
      <c r="A33">
        <v>7</v>
      </c>
      <c r="B33">
        <v>2</v>
      </c>
      <c r="C33" t="s">
        <v>7</v>
      </c>
      <c r="D33">
        <v>2016</v>
      </c>
      <c r="E33">
        <v>289184</v>
      </c>
      <c r="F33">
        <v>387280</v>
      </c>
      <c r="G33">
        <f>G32</f>
        <v>301885.2</v>
      </c>
      <c r="H33">
        <f>H32</f>
        <v>403495</v>
      </c>
      <c r="I33">
        <f t="shared" si="4"/>
        <v>-12701.200000000012</v>
      </c>
      <c r="J33">
        <f t="shared" si="5"/>
        <v>-16215</v>
      </c>
    </row>
    <row r="34" spans="1:10" x14ac:dyDescent="0.45">
      <c r="A34">
        <v>7</v>
      </c>
      <c r="B34">
        <v>3</v>
      </c>
      <c r="C34" t="s">
        <v>7</v>
      </c>
      <c r="D34">
        <v>2017</v>
      </c>
      <c r="E34">
        <v>296973</v>
      </c>
      <c r="F34">
        <v>380536</v>
      </c>
      <c r="G34">
        <f t="shared" ref="G34:G36" si="16">G33</f>
        <v>301885.2</v>
      </c>
      <c r="H34">
        <f t="shared" ref="H34:H36" si="17">H33</f>
        <v>403495</v>
      </c>
      <c r="I34">
        <f t="shared" si="4"/>
        <v>-4912.2000000000116</v>
      </c>
      <c r="J34">
        <f t="shared" si="5"/>
        <v>-22959</v>
      </c>
    </row>
    <row r="35" spans="1:10" x14ac:dyDescent="0.45">
      <c r="A35">
        <v>7</v>
      </c>
      <c r="B35">
        <v>4</v>
      </c>
      <c r="C35" t="s">
        <v>7</v>
      </c>
      <c r="D35">
        <v>2018</v>
      </c>
      <c r="E35">
        <v>293408</v>
      </c>
      <c r="F35">
        <v>405488</v>
      </c>
      <c r="G35">
        <f t="shared" si="16"/>
        <v>301885.2</v>
      </c>
      <c r="H35">
        <f t="shared" si="17"/>
        <v>403495</v>
      </c>
      <c r="I35">
        <f t="shared" si="4"/>
        <v>-8477.2000000000116</v>
      </c>
      <c r="J35">
        <f t="shared" si="5"/>
        <v>1993</v>
      </c>
    </row>
    <row r="36" spans="1:10" x14ac:dyDescent="0.45">
      <c r="A36">
        <v>7</v>
      </c>
      <c r="B36">
        <v>5</v>
      </c>
      <c r="C36" t="s">
        <v>7</v>
      </c>
      <c r="D36">
        <v>2019</v>
      </c>
      <c r="E36">
        <v>323204</v>
      </c>
      <c r="F36">
        <v>443044</v>
      </c>
      <c r="G36">
        <f t="shared" si="16"/>
        <v>301885.2</v>
      </c>
      <c r="H36">
        <f t="shared" si="17"/>
        <v>403495</v>
      </c>
      <c r="I36">
        <f t="shared" si="4"/>
        <v>21318.799999999988</v>
      </c>
      <c r="J36">
        <f t="shared" si="5"/>
        <v>39549</v>
      </c>
    </row>
    <row r="37" spans="1:10" x14ac:dyDescent="0.45">
      <c r="A37">
        <v>8</v>
      </c>
      <c r="B37">
        <v>1</v>
      </c>
      <c r="C37" t="s">
        <v>8</v>
      </c>
      <c r="D37">
        <v>2015</v>
      </c>
      <c r="E37">
        <v>314210</v>
      </c>
      <c r="F37">
        <v>443743</v>
      </c>
      <c r="G37">
        <f>AVERAGE(E37:E41)</f>
        <v>306600.8</v>
      </c>
      <c r="H37">
        <f>AVERAGE(F37:F41)</f>
        <v>439858.8</v>
      </c>
      <c r="I37">
        <f t="shared" si="4"/>
        <v>7609.2000000000116</v>
      </c>
      <c r="J37">
        <f t="shared" si="5"/>
        <v>3884.2000000000116</v>
      </c>
    </row>
    <row r="38" spans="1:10" x14ac:dyDescent="0.45">
      <c r="A38">
        <v>8</v>
      </c>
      <c r="B38">
        <v>2</v>
      </c>
      <c r="C38" t="s">
        <v>8</v>
      </c>
      <c r="D38">
        <v>2016</v>
      </c>
      <c r="E38">
        <v>310785</v>
      </c>
      <c r="F38">
        <v>437820</v>
      </c>
      <c r="G38">
        <f>G37</f>
        <v>306600.8</v>
      </c>
      <c r="H38">
        <f>H37</f>
        <v>439858.8</v>
      </c>
      <c r="I38">
        <f t="shared" si="4"/>
        <v>4184.2000000000116</v>
      </c>
      <c r="J38">
        <f t="shared" si="5"/>
        <v>-2038.7999999999884</v>
      </c>
    </row>
    <row r="39" spans="1:10" x14ac:dyDescent="0.45">
      <c r="A39">
        <v>8</v>
      </c>
      <c r="B39">
        <v>3</v>
      </c>
      <c r="C39" t="s">
        <v>8</v>
      </c>
      <c r="D39">
        <v>2017</v>
      </c>
      <c r="E39">
        <v>304687</v>
      </c>
      <c r="F39">
        <v>438416</v>
      </c>
      <c r="G39">
        <f t="shared" ref="G39:G41" si="18">G38</f>
        <v>306600.8</v>
      </c>
      <c r="H39">
        <f t="shared" ref="H39:H41" si="19">H38</f>
        <v>439858.8</v>
      </c>
      <c r="I39">
        <f t="shared" si="4"/>
        <v>-1913.7999999999884</v>
      </c>
      <c r="J39">
        <f t="shared" si="5"/>
        <v>-1442.7999999999884</v>
      </c>
    </row>
    <row r="40" spans="1:10" x14ac:dyDescent="0.45">
      <c r="A40">
        <v>8</v>
      </c>
      <c r="B40">
        <v>4</v>
      </c>
      <c r="C40" t="s">
        <v>8</v>
      </c>
      <c r="D40">
        <v>2018</v>
      </c>
      <c r="E40">
        <v>308188</v>
      </c>
      <c r="F40">
        <v>418314</v>
      </c>
      <c r="G40">
        <f t="shared" si="18"/>
        <v>306600.8</v>
      </c>
      <c r="H40">
        <f t="shared" si="19"/>
        <v>439858.8</v>
      </c>
      <c r="I40">
        <f t="shared" si="4"/>
        <v>1587.2000000000116</v>
      </c>
      <c r="J40">
        <f t="shared" si="5"/>
        <v>-21544.799999999988</v>
      </c>
    </row>
    <row r="41" spans="1:10" x14ac:dyDescent="0.45">
      <c r="A41">
        <v>8</v>
      </c>
      <c r="B41">
        <v>5</v>
      </c>
      <c r="C41" t="s">
        <v>8</v>
      </c>
      <c r="D41">
        <v>2019</v>
      </c>
      <c r="E41">
        <v>295134</v>
      </c>
      <c r="F41">
        <v>461001</v>
      </c>
      <c r="G41">
        <f t="shared" si="18"/>
        <v>306600.8</v>
      </c>
      <c r="H41">
        <f t="shared" si="19"/>
        <v>439858.8</v>
      </c>
      <c r="I41">
        <f t="shared" si="4"/>
        <v>-11466.799999999988</v>
      </c>
      <c r="J41">
        <f t="shared" si="5"/>
        <v>21142.200000000012</v>
      </c>
    </row>
    <row r="42" spans="1:10" x14ac:dyDescent="0.45">
      <c r="A42">
        <v>9</v>
      </c>
      <c r="B42">
        <v>1</v>
      </c>
      <c r="C42" t="s">
        <v>9</v>
      </c>
      <c r="D42">
        <v>2015</v>
      </c>
      <c r="E42">
        <v>306740</v>
      </c>
      <c r="F42">
        <v>392843</v>
      </c>
      <c r="G42">
        <f>AVERAGE(E42:E46)</f>
        <v>306327.40000000002</v>
      </c>
      <c r="H42">
        <f>AVERAGE(F42:F46)</f>
        <v>417163.2</v>
      </c>
      <c r="I42">
        <f t="shared" si="4"/>
        <v>412.59999999997672</v>
      </c>
      <c r="J42">
        <f t="shared" si="5"/>
        <v>-24320.200000000012</v>
      </c>
    </row>
    <row r="43" spans="1:10" x14ac:dyDescent="0.45">
      <c r="A43">
        <v>9</v>
      </c>
      <c r="B43">
        <v>2</v>
      </c>
      <c r="C43" t="s">
        <v>9</v>
      </c>
      <c r="D43">
        <v>2016</v>
      </c>
      <c r="E43">
        <v>300699</v>
      </c>
      <c r="F43">
        <v>408353</v>
      </c>
      <c r="G43">
        <f>G42</f>
        <v>306327.40000000002</v>
      </c>
      <c r="H43">
        <f>H42</f>
        <v>417163.2</v>
      </c>
      <c r="I43">
        <f t="shared" si="4"/>
        <v>-5628.4000000000233</v>
      </c>
      <c r="J43">
        <f t="shared" si="5"/>
        <v>-8810.2000000000116</v>
      </c>
    </row>
    <row r="44" spans="1:10" x14ac:dyDescent="0.45">
      <c r="A44">
        <v>9</v>
      </c>
      <c r="B44">
        <v>3</v>
      </c>
      <c r="C44" t="s">
        <v>9</v>
      </c>
      <c r="D44">
        <v>2017</v>
      </c>
      <c r="E44">
        <v>305454</v>
      </c>
      <c r="F44">
        <v>412194</v>
      </c>
      <c r="G44">
        <f t="shared" ref="G44:G46" si="20">G43</f>
        <v>306327.40000000002</v>
      </c>
      <c r="H44">
        <f t="shared" ref="H44:H46" si="21">H43</f>
        <v>417163.2</v>
      </c>
      <c r="I44">
        <f t="shared" si="4"/>
        <v>-873.40000000002328</v>
      </c>
      <c r="J44">
        <f t="shared" si="5"/>
        <v>-4969.2000000000116</v>
      </c>
    </row>
    <row r="45" spans="1:10" x14ac:dyDescent="0.45">
      <c r="A45">
        <v>9</v>
      </c>
      <c r="B45">
        <v>4</v>
      </c>
      <c r="C45" t="s">
        <v>9</v>
      </c>
      <c r="D45">
        <v>2018</v>
      </c>
      <c r="E45">
        <v>307566</v>
      </c>
      <c r="F45">
        <v>422494</v>
      </c>
      <c r="G45">
        <f t="shared" si="20"/>
        <v>306327.40000000002</v>
      </c>
      <c r="H45">
        <f t="shared" si="21"/>
        <v>417163.2</v>
      </c>
      <c r="I45">
        <f t="shared" si="4"/>
        <v>1238.5999999999767</v>
      </c>
      <c r="J45">
        <f t="shared" si="5"/>
        <v>5330.7999999999884</v>
      </c>
    </row>
    <row r="46" spans="1:10" x14ac:dyDescent="0.45">
      <c r="A46">
        <v>9</v>
      </c>
      <c r="B46">
        <v>5</v>
      </c>
      <c r="C46" t="s">
        <v>9</v>
      </c>
      <c r="D46">
        <v>2019</v>
      </c>
      <c r="E46">
        <v>311178</v>
      </c>
      <c r="F46">
        <v>449932</v>
      </c>
      <c r="G46">
        <f t="shared" si="20"/>
        <v>306327.40000000002</v>
      </c>
      <c r="H46">
        <f t="shared" si="21"/>
        <v>417163.2</v>
      </c>
      <c r="I46">
        <f t="shared" si="4"/>
        <v>4850.5999999999767</v>
      </c>
      <c r="J46">
        <f t="shared" si="5"/>
        <v>32768.799999999988</v>
      </c>
    </row>
    <row r="47" spans="1:10" x14ac:dyDescent="0.45">
      <c r="A47">
        <v>10</v>
      </c>
      <c r="B47">
        <v>1</v>
      </c>
      <c r="C47" t="s">
        <v>10</v>
      </c>
      <c r="D47">
        <v>2015</v>
      </c>
      <c r="E47">
        <v>239219</v>
      </c>
      <c r="F47">
        <v>320517</v>
      </c>
      <c r="G47">
        <f>AVERAGE(E47:E51)</f>
        <v>236485.2</v>
      </c>
      <c r="H47">
        <f>AVERAGE(F47:F51)</f>
        <v>317224.8</v>
      </c>
      <c r="I47">
        <f t="shared" si="4"/>
        <v>2733.7999999999884</v>
      </c>
      <c r="J47">
        <f t="shared" si="5"/>
        <v>3292.2000000000116</v>
      </c>
    </row>
    <row r="48" spans="1:10" x14ac:dyDescent="0.45">
      <c r="A48">
        <v>10</v>
      </c>
      <c r="B48">
        <v>2</v>
      </c>
      <c r="C48" t="s">
        <v>10</v>
      </c>
      <c r="D48">
        <v>2016</v>
      </c>
      <c r="E48">
        <v>225308</v>
      </c>
      <c r="F48">
        <v>312292</v>
      </c>
      <c r="G48">
        <f>G47</f>
        <v>236485.2</v>
      </c>
      <c r="H48">
        <f>H47</f>
        <v>317224.8</v>
      </c>
      <c r="I48">
        <f t="shared" si="4"/>
        <v>-11177.200000000012</v>
      </c>
      <c r="J48">
        <f t="shared" si="5"/>
        <v>-4932.7999999999884</v>
      </c>
    </row>
    <row r="49" spans="1:10" x14ac:dyDescent="0.45">
      <c r="A49">
        <v>10</v>
      </c>
      <c r="B49">
        <v>3</v>
      </c>
      <c r="C49" t="s">
        <v>10</v>
      </c>
      <c r="D49">
        <v>2017</v>
      </c>
      <c r="E49">
        <v>229948</v>
      </c>
      <c r="F49">
        <v>315368</v>
      </c>
      <c r="G49">
        <f t="shared" ref="G49:G51" si="22">G48</f>
        <v>236485.2</v>
      </c>
      <c r="H49">
        <f t="shared" ref="H49:H51" si="23">H48</f>
        <v>317224.8</v>
      </c>
      <c r="I49">
        <f t="shared" si="4"/>
        <v>-6537.2000000000116</v>
      </c>
      <c r="J49">
        <f t="shared" si="5"/>
        <v>-1856.7999999999884</v>
      </c>
    </row>
    <row r="50" spans="1:10" x14ac:dyDescent="0.45">
      <c r="A50">
        <v>10</v>
      </c>
      <c r="B50">
        <v>4</v>
      </c>
      <c r="C50" t="s">
        <v>10</v>
      </c>
      <c r="D50">
        <v>2018</v>
      </c>
      <c r="E50">
        <v>237177</v>
      </c>
      <c r="F50">
        <v>319770</v>
      </c>
      <c r="G50">
        <f t="shared" si="22"/>
        <v>236485.2</v>
      </c>
      <c r="H50">
        <f t="shared" si="23"/>
        <v>317224.8</v>
      </c>
      <c r="I50">
        <f t="shared" si="4"/>
        <v>691.79999999998836</v>
      </c>
      <c r="J50">
        <f t="shared" si="5"/>
        <v>2545.2000000000116</v>
      </c>
    </row>
    <row r="51" spans="1:10" x14ac:dyDescent="0.45">
      <c r="A51">
        <v>10</v>
      </c>
      <c r="B51">
        <v>5</v>
      </c>
      <c r="C51" t="s">
        <v>10</v>
      </c>
      <c r="D51">
        <v>2019</v>
      </c>
      <c r="E51">
        <v>250774</v>
      </c>
      <c r="F51">
        <v>318177</v>
      </c>
      <c r="G51">
        <f t="shared" si="22"/>
        <v>236485.2</v>
      </c>
      <c r="H51">
        <f t="shared" si="23"/>
        <v>317224.8</v>
      </c>
      <c r="I51">
        <f t="shared" si="4"/>
        <v>14288.799999999988</v>
      </c>
      <c r="J51">
        <f t="shared" si="5"/>
        <v>952.20000000001164</v>
      </c>
    </row>
    <row r="54" spans="1:10" x14ac:dyDescent="0.45">
      <c r="A54" t="s">
        <v>29</v>
      </c>
    </row>
    <row r="55" spans="1:10" ht="18.600000000000001" thickBot="1" x14ac:dyDescent="0.5"/>
    <row r="56" spans="1:10" x14ac:dyDescent="0.45">
      <c r="A56" s="3" t="s">
        <v>30</v>
      </c>
      <c r="B56" s="3"/>
    </row>
    <row r="57" spans="1:10" x14ac:dyDescent="0.45">
      <c r="A57" t="s">
        <v>31</v>
      </c>
      <c r="B57" s="4">
        <v>0.59145894732122128</v>
      </c>
    </row>
    <row r="58" spans="1:10" x14ac:dyDescent="0.45">
      <c r="A58" t="s">
        <v>32</v>
      </c>
      <c r="B58" s="4">
        <v>0.34982368636632721</v>
      </c>
    </row>
    <row r="59" spans="1:10" x14ac:dyDescent="0.45">
      <c r="A59" t="s">
        <v>33</v>
      </c>
      <c r="B59" s="4">
        <v>0.32941552310102107</v>
      </c>
    </row>
    <row r="60" spans="1:10" x14ac:dyDescent="0.45">
      <c r="A60" t="s">
        <v>34</v>
      </c>
      <c r="B60" s="4">
        <v>6177.6056727033629</v>
      </c>
    </row>
    <row r="61" spans="1:10" ht="18.600000000000001" thickBot="1" x14ac:dyDescent="0.5">
      <c r="A61" s="1" t="s">
        <v>35</v>
      </c>
      <c r="B61" s="1">
        <v>50</v>
      </c>
    </row>
    <row r="63" spans="1:10" ht="18.600000000000001" thickBot="1" x14ac:dyDescent="0.5">
      <c r="A63" t="s">
        <v>36</v>
      </c>
    </row>
    <row r="64" spans="1:10" x14ac:dyDescent="0.45">
      <c r="A64" s="2"/>
      <c r="B64" s="2" t="s">
        <v>41</v>
      </c>
      <c r="C64" s="2" t="s">
        <v>42</v>
      </c>
      <c r="D64" s="2" t="s">
        <v>43</v>
      </c>
      <c r="E64" s="2" t="s">
        <v>44</v>
      </c>
      <c r="F64" s="2" t="s">
        <v>45</v>
      </c>
    </row>
    <row r="65" spans="1:9" x14ac:dyDescent="0.45">
      <c r="A65" t="s">
        <v>37</v>
      </c>
      <c r="B65">
        <v>1</v>
      </c>
      <c r="C65">
        <v>1006130963.0765777</v>
      </c>
      <c r="D65">
        <v>1006130963.0765777</v>
      </c>
      <c r="E65">
        <v>26.364172721321172</v>
      </c>
      <c r="F65">
        <v>5.0893901374362474E-6</v>
      </c>
    </row>
    <row r="66" spans="1:9" x14ac:dyDescent="0.45">
      <c r="A66" t="s">
        <v>38</v>
      </c>
      <c r="B66">
        <v>49</v>
      </c>
      <c r="C66">
        <v>1869977780.5234218</v>
      </c>
      <c r="D66">
        <v>38162811.847416773</v>
      </c>
    </row>
    <row r="67" spans="1:9" ht="18.600000000000001" thickBot="1" x14ac:dyDescent="0.5">
      <c r="A67" s="1" t="s">
        <v>39</v>
      </c>
      <c r="B67" s="1">
        <v>50</v>
      </c>
      <c r="C67" s="1">
        <v>2876108743.5999994</v>
      </c>
      <c r="D67" s="1"/>
      <c r="E67" s="1"/>
      <c r="F67" s="1"/>
    </row>
    <row r="68" spans="1:9" ht="18.600000000000001" thickBot="1" x14ac:dyDescent="0.5"/>
    <row r="69" spans="1:9" x14ac:dyDescent="0.45">
      <c r="A69" s="2"/>
      <c r="B69" s="2" t="s">
        <v>46</v>
      </c>
      <c r="C69" s="2" t="s">
        <v>34</v>
      </c>
      <c r="D69" s="2" t="s">
        <v>47</v>
      </c>
      <c r="E69" s="2" t="s">
        <v>48</v>
      </c>
      <c r="F69" s="2" t="s">
        <v>49</v>
      </c>
      <c r="G69" s="2" t="s">
        <v>50</v>
      </c>
      <c r="H69" s="2" t="s">
        <v>51</v>
      </c>
      <c r="I69" s="2" t="s">
        <v>52</v>
      </c>
    </row>
    <row r="70" spans="1:9" x14ac:dyDescent="0.45">
      <c r="A70" t="s">
        <v>40</v>
      </c>
      <c r="B70">
        <v>0</v>
      </c>
      <c r="C70" t="e">
        <v>#N/A</v>
      </c>
      <c r="D70" t="e">
        <v>#N/A</v>
      </c>
      <c r="E70" t="e">
        <v>#N/A</v>
      </c>
      <c r="F70" t="e">
        <v>#N/A</v>
      </c>
      <c r="G70" t="e">
        <v>#N/A</v>
      </c>
      <c r="H70" t="e">
        <v>#N/A</v>
      </c>
      <c r="I70" t="e">
        <v>#N/A</v>
      </c>
    </row>
    <row r="71" spans="1:9" ht="18.600000000000001" thickBot="1" x14ac:dyDescent="0.5">
      <c r="A71" s="1" t="s">
        <v>56</v>
      </c>
      <c r="B71" s="6">
        <v>0.22222136848909158</v>
      </c>
      <c r="C71" s="1">
        <v>4.3279152091330188E-2</v>
      </c>
      <c r="D71" s="6">
        <v>5.1346054104790939</v>
      </c>
      <c r="E71" s="1">
        <v>4.8677488783754029E-6</v>
      </c>
      <c r="F71" s="1">
        <v>0.13524865616240433</v>
      </c>
      <c r="G71" s="1">
        <v>0.30919408081577882</v>
      </c>
      <c r="H71" s="1">
        <v>0.13524865616240433</v>
      </c>
      <c r="I71" s="1">
        <v>0.30919408081577882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058-2F23-41E8-821A-756FAEA958B8}">
  <dimension ref="A1:N71"/>
  <sheetViews>
    <sheetView tabSelected="1" workbookViewId="0">
      <selection activeCell="B85" sqref="B85"/>
    </sheetView>
  </sheetViews>
  <sheetFormatPr defaultRowHeight="18" x14ac:dyDescent="0.45"/>
  <cols>
    <col min="2" max="2" width="10.5" bestFit="1" customWidth="1"/>
    <col min="3" max="3" width="9.3984375" bestFit="1" customWidth="1"/>
    <col min="4" max="4" width="8.8984375" bestFit="1" customWidth="1"/>
    <col min="11" max="11" width="12.59765625" bestFit="1" customWidth="1"/>
    <col min="12" max="12" width="14.796875" bestFit="1" customWidth="1"/>
    <col min="14" max="14" width="14.796875" bestFit="1" customWidth="1"/>
  </cols>
  <sheetData>
    <row r="1" spans="1:6" x14ac:dyDescent="0.45">
      <c r="A1" t="s">
        <v>13</v>
      </c>
      <c r="B1" t="s">
        <v>15</v>
      </c>
      <c r="C1" t="s">
        <v>0</v>
      </c>
      <c r="D1" t="s">
        <v>14</v>
      </c>
      <c r="E1" t="s">
        <v>11</v>
      </c>
      <c r="F1" t="s">
        <v>12</v>
      </c>
    </row>
    <row r="2" spans="1:6" x14ac:dyDescent="0.45">
      <c r="A2">
        <v>1</v>
      </c>
      <c r="B2">
        <v>1</v>
      </c>
      <c r="C2" t="s">
        <v>1</v>
      </c>
      <c r="D2">
        <v>2015</v>
      </c>
      <c r="E2">
        <v>291773</v>
      </c>
      <c r="F2">
        <v>425560</v>
      </c>
    </row>
    <row r="3" spans="1:6" x14ac:dyDescent="0.45">
      <c r="A3">
        <v>1</v>
      </c>
      <c r="B3">
        <v>2</v>
      </c>
      <c r="C3" t="s">
        <v>1</v>
      </c>
      <c r="D3">
        <v>2016</v>
      </c>
      <c r="E3">
        <v>282386</v>
      </c>
      <c r="F3">
        <v>387683</v>
      </c>
    </row>
    <row r="4" spans="1:6" x14ac:dyDescent="0.45">
      <c r="A4">
        <v>1</v>
      </c>
      <c r="B4">
        <v>3</v>
      </c>
      <c r="C4" t="s">
        <v>1</v>
      </c>
      <c r="D4">
        <v>2017</v>
      </c>
      <c r="E4">
        <v>301276</v>
      </c>
      <c r="F4">
        <v>401120</v>
      </c>
    </row>
    <row r="5" spans="1:6" x14ac:dyDescent="0.45">
      <c r="A5">
        <v>1</v>
      </c>
      <c r="B5">
        <v>4</v>
      </c>
      <c r="C5" t="s">
        <v>1</v>
      </c>
      <c r="D5">
        <v>2018</v>
      </c>
      <c r="E5">
        <v>295437</v>
      </c>
      <c r="F5">
        <v>408316</v>
      </c>
    </row>
    <row r="6" spans="1:6" x14ac:dyDescent="0.45">
      <c r="A6">
        <v>1</v>
      </c>
      <c r="B6">
        <v>5</v>
      </c>
      <c r="C6" t="s">
        <v>1</v>
      </c>
      <c r="D6">
        <v>2019</v>
      </c>
      <c r="E6">
        <v>305062</v>
      </c>
      <c r="F6">
        <v>461647</v>
      </c>
    </row>
    <row r="7" spans="1:6" x14ac:dyDescent="0.45">
      <c r="A7">
        <v>2</v>
      </c>
      <c r="B7">
        <v>1</v>
      </c>
      <c r="C7" t="s">
        <v>2</v>
      </c>
      <c r="D7">
        <v>2015</v>
      </c>
      <c r="E7">
        <v>292504</v>
      </c>
      <c r="F7">
        <v>389332</v>
      </c>
    </row>
    <row r="8" spans="1:6" x14ac:dyDescent="0.45">
      <c r="A8">
        <v>2</v>
      </c>
      <c r="B8">
        <v>2</v>
      </c>
      <c r="C8" t="s">
        <v>2</v>
      </c>
      <c r="D8">
        <v>2016</v>
      </c>
      <c r="E8">
        <v>295539</v>
      </c>
      <c r="F8">
        <v>379219</v>
      </c>
    </row>
    <row r="9" spans="1:6" x14ac:dyDescent="0.45">
      <c r="A9">
        <v>2</v>
      </c>
      <c r="B9">
        <v>3</v>
      </c>
      <c r="C9" t="s">
        <v>2</v>
      </c>
      <c r="D9">
        <v>2017</v>
      </c>
      <c r="E9">
        <v>296372</v>
      </c>
      <c r="F9">
        <v>419246</v>
      </c>
    </row>
    <row r="10" spans="1:6" x14ac:dyDescent="0.45">
      <c r="A10">
        <v>2</v>
      </c>
      <c r="B10">
        <v>4</v>
      </c>
      <c r="C10" t="s">
        <v>2</v>
      </c>
      <c r="D10">
        <v>2018</v>
      </c>
      <c r="E10">
        <v>294420</v>
      </c>
      <c r="F10">
        <v>425153</v>
      </c>
    </row>
    <row r="11" spans="1:6" x14ac:dyDescent="0.45">
      <c r="A11">
        <v>2</v>
      </c>
      <c r="B11">
        <v>5</v>
      </c>
      <c r="C11" t="s">
        <v>2</v>
      </c>
      <c r="D11">
        <v>2019</v>
      </c>
      <c r="E11">
        <v>310405</v>
      </c>
      <c r="F11">
        <v>444524</v>
      </c>
    </row>
    <row r="12" spans="1:6" x14ac:dyDescent="0.45">
      <c r="A12">
        <v>3</v>
      </c>
      <c r="B12">
        <v>1</v>
      </c>
      <c r="C12" t="s">
        <v>3</v>
      </c>
      <c r="D12">
        <v>2015</v>
      </c>
      <c r="E12">
        <v>327635</v>
      </c>
      <c r="F12">
        <v>442409</v>
      </c>
    </row>
    <row r="13" spans="1:6" x14ac:dyDescent="0.45">
      <c r="A13">
        <v>3</v>
      </c>
      <c r="B13">
        <v>2</v>
      </c>
      <c r="C13" t="s">
        <v>3</v>
      </c>
      <c r="D13">
        <v>2016</v>
      </c>
      <c r="E13">
        <v>324552</v>
      </c>
      <c r="F13">
        <v>455113</v>
      </c>
    </row>
    <row r="14" spans="1:6" x14ac:dyDescent="0.45">
      <c r="A14">
        <v>3</v>
      </c>
      <c r="B14">
        <v>3</v>
      </c>
      <c r="C14" t="s">
        <v>3</v>
      </c>
      <c r="D14">
        <v>2017</v>
      </c>
      <c r="E14">
        <v>332623</v>
      </c>
      <c r="F14">
        <v>460522</v>
      </c>
    </row>
    <row r="15" spans="1:6" x14ac:dyDescent="0.45">
      <c r="A15">
        <v>3</v>
      </c>
      <c r="B15">
        <v>4</v>
      </c>
      <c r="C15" t="s">
        <v>3</v>
      </c>
      <c r="D15">
        <v>2018</v>
      </c>
      <c r="E15">
        <v>332549</v>
      </c>
      <c r="F15">
        <v>484582</v>
      </c>
    </row>
    <row r="16" spans="1:6" x14ac:dyDescent="0.45">
      <c r="A16">
        <v>3</v>
      </c>
      <c r="B16">
        <v>5</v>
      </c>
      <c r="C16" t="s">
        <v>3</v>
      </c>
      <c r="D16">
        <v>2019</v>
      </c>
      <c r="E16">
        <v>342326</v>
      </c>
      <c r="F16">
        <v>507260</v>
      </c>
    </row>
    <row r="17" spans="1:6" x14ac:dyDescent="0.45">
      <c r="A17">
        <v>4</v>
      </c>
      <c r="B17">
        <v>1</v>
      </c>
      <c r="C17" t="s">
        <v>4</v>
      </c>
      <c r="D17">
        <v>2015</v>
      </c>
      <c r="E17">
        <v>336626</v>
      </c>
      <c r="F17">
        <v>501733</v>
      </c>
    </row>
    <row r="18" spans="1:6" x14ac:dyDescent="0.45">
      <c r="A18">
        <v>4</v>
      </c>
      <c r="B18">
        <v>2</v>
      </c>
      <c r="C18" t="s">
        <v>4</v>
      </c>
      <c r="D18">
        <v>2016</v>
      </c>
      <c r="E18">
        <v>320671</v>
      </c>
      <c r="F18">
        <v>466469</v>
      </c>
    </row>
    <row r="19" spans="1:6" x14ac:dyDescent="0.45">
      <c r="A19">
        <v>4</v>
      </c>
      <c r="B19">
        <v>3</v>
      </c>
      <c r="C19" t="s">
        <v>4</v>
      </c>
      <c r="D19">
        <v>2017</v>
      </c>
      <c r="E19">
        <v>314199</v>
      </c>
      <c r="F19">
        <v>469783</v>
      </c>
    </row>
    <row r="20" spans="1:6" x14ac:dyDescent="0.45">
      <c r="A20">
        <v>4</v>
      </c>
      <c r="B20">
        <v>4</v>
      </c>
      <c r="C20" t="s">
        <v>4</v>
      </c>
      <c r="D20">
        <v>2018</v>
      </c>
      <c r="E20">
        <v>330382</v>
      </c>
      <c r="F20">
        <v>525732</v>
      </c>
    </row>
    <row r="21" spans="1:6" x14ac:dyDescent="0.45">
      <c r="A21">
        <v>4</v>
      </c>
      <c r="B21">
        <v>5</v>
      </c>
      <c r="C21" t="s">
        <v>4</v>
      </c>
      <c r="D21">
        <v>2019</v>
      </c>
      <c r="E21">
        <v>335646</v>
      </c>
      <c r="F21">
        <v>506640</v>
      </c>
    </row>
    <row r="22" spans="1:6" x14ac:dyDescent="0.45">
      <c r="A22">
        <v>5</v>
      </c>
      <c r="B22">
        <v>1</v>
      </c>
      <c r="C22" t="s">
        <v>5</v>
      </c>
      <c r="D22">
        <v>2015</v>
      </c>
      <c r="E22">
        <v>311444</v>
      </c>
      <c r="F22">
        <v>426420</v>
      </c>
    </row>
    <row r="23" spans="1:6" x14ac:dyDescent="0.45">
      <c r="A23">
        <v>5</v>
      </c>
      <c r="B23">
        <v>2</v>
      </c>
      <c r="C23" t="s">
        <v>5</v>
      </c>
      <c r="D23">
        <v>2016</v>
      </c>
      <c r="E23">
        <v>315852</v>
      </c>
      <c r="F23">
        <v>422130</v>
      </c>
    </row>
    <row r="24" spans="1:6" x14ac:dyDescent="0.45">
      <c r="A24">
        <v>5</v>
      </c>
      <c r="B24">
        <v>3</v>
      </c>
      <c r="C24" t="s">
        <v>5</v>
      </c>
      <c r="D24">
        <v>2017</v>
      </c>
      <c r="E24">
        <v>305152</v>
      </c>
      <c r="F24">
        <v>431789</v>
      </c>
    </row>
    <row r="25" spans="1:6" x14ac:dyDescent="0.45">
      <c r="A25">
        <v>5</v>
      </c>
      <c r="B25">
        <v>4</v>
      </c>
      <c r="C25" t="s">
        <v>5</v>
      </c>
      <c r="D25">
        <v>2018</v>
      </c>
      <c r="E25">
        <v>315053</v>
      </c>
      <c r="F25">
        <v>456351</v>
      </c>
    </row>
    <row r="26" spans="1:6" x14ac:dyDescent="0.45">
      <c r="A26">
        <v>5</v>
      </c>
      <c r="B26">
        <v>5</v>
      </c>
      <c r="C26" t="s">
        <v>5</v>
      </c>
      <c r="D26">
        <v>2019</v>
      </c>
      <c r="E26">
        <v>327656</v>
      </c>
      <c r="F26">
        <v>490562</v>
      </c>
    </row>
    <row r="27" spans="1:6" x14ac:dyDescent="0.45">
      <c r="A27">
        <v>6</v>
      </c>
      <c r="B27">
        <v>1</v>
      </c>
      <c r="C27" t="s">
        <v>6</v>
      </c>
      <c r="D27">
        <v>2015</v>
      </c>
      <c r="E27">
        <v>314601</v>
      </c>
      <c r="F27">
        <v>424207</v>
      </c>
    </row>
    <row r="28" spans="1:6" x14ac:dyDescent="0.45">
      <c r="A28">
        <v>6</v>
      </c>
      <c r="B28">
        <v>2</v>
      </c>
      <c r="C28" t="s">
        <v>6</v>
      </c>
      <c r="D28">
        <v>2016</v>
      </c>
      <c r="E28">
        <v>299175</v>
      </c>
      <c r="F28">
        <v>430058</v>
      </c>
    </row>
    <row r="29" spans="1:6" x14ac:dyDescent="0.45">
      <c r="A29">
        <v>6</v>
      </c>
      <c r="B29">
        <v>3</v>
      </c>
      <c r="C29" t="s">
        <v>6</v>
      </c>
      <c r="D29">
        <v>2017</v>
      </c>
      <c r="E29">
        <v>301293</v>
      </c>
      <c r="F29">
        <v>422164</v>
      </c>
    </row>
    <row r="30" spans="1:6" x14ac:dyDescent="0.45">
      <c r="A30">
        <v>6</v>
      </c>
      <c r="B30">
        <v>4</v>
      </c>
      <c r="C30" t="s">
        <v>6</v>
      </c>
      <c r="D30">
        <v>2018</v>
      </c>
      <c r="E30">
        <v>305353</v>
      </c>
      <c r="F30">
        <v>447967</v>
      </c>
    </row>
    <row r="31" spans="1:6" x14ac:dyDescent="0.45">
      <c r="A31">
        <v>6</v>
      </c>
      <c r="B31">
        <v>5</v>
      </c>
      <c r="C31" t="s">
        <v>6</v>
      </c>
      <c r="D31">
        <v>2019</v>
      </c>
      <c r="E31">
        <v>303716</v>
      </c>
      <c r="F31">
        <v>447223</v>
      </c>
    </row>
    <row r="32" spans="1:6" x14ac:dyDescent="0.45">
      <c r="A32">
        <v>7</v>
      </c>
      <c r="B32">
        <v>1</v>
      </c>
      <c r="C32" t="s">
        <v>7</v>
      </c>
      <c r="D32">
        <v>2015</v>
      </c>
      <c r="E32">
        <v>306657</v>
      </c>
      <c r="F32">
        <v>401127</v>
      </c>
    </row>
    <row r="33" spans="1:6" x14ac:dyDescent="0.45">
      <c r="A33">
        <v>7</v>
      </c>
      <c r="B33">
        <v>2</v>
      </c>
      <c r="C33" t="s">
        <v>7</v>
      </c>
      <c r="D33">
        <v>2016</v>
      </c>
      <c r="E33">
        <v>289184</v>
      </c>
      <c r="F33">
        <v>387280</v>
      </c>
    </row>
    <row r="34" spans="1:6" x14ac:dyDescent="0.45">
      <c r="A34">
        <v>7</v>
      </c>
      <c r="B34">
        <v>3</v>
      </c>
      <c r="C34" t="s">
        <v>7</v>
      </c>
      <c r="D34">
        <v>2017</v>
      </c>
      <c r="E34">
        <v>296973</v>
      </c>
      <c r="F34">
        <v>380536</v>
      </c>
    </row>
    <row r="35" spans="1:6" x14ac:dyDescent="0.45">
      <c r="A35">
        <v>7</v>
      </c>
      <c r="B35">
        <v>4</v>
      </c>
      <c r="C35" t="s">
        <v>7</v>
      </c>
      <c r="D35">
        <v>2018</v>
      </c>
      <c r="E35">
        <v>293408</v>
      </c>
      <c r="F35">
        <v>405488</v>
      </c>
    </row>
    <row r="36" spans="1:6" x14ac:dyDescent="0.45">
      <c r="A36">
        <v>7</v>
      </c>
      <c r="B36">
        <v>5</v>
      </c>
      <c r="C36" t="s">
        <v>7</v>
      </c>
      <c r="D36">
        <v>2019</v>
      </c>
      <c r="E36">
        <v>323204</v>
      </c>
      <c r="F36">
        <v>443044</v>
      </c>
    </row>
    <row r="37" spans="1:6" x14ac:dyDescent="0.45">
      <c r="A37">
        <v>8</v>
      </c>
      <c r="B37">
        <v>1</v>
      </c>
      <c r="C37" t="s">
        <v>8</v>
      </c>
      <c r="D37">
        <v>2015</v>
      </c>
      <c r="E37">
        <v>314210</v>
      </c>
      <c r="F37">
        <v>443743</v>
      </c>
    </row>
    <row r="38" spans="1:6" x14ac:dyDescent="0.45">
      <c r="A38">
        <v>8</v>
      </c>
      <c r="B38">
        <v>2</v>
      </c>
      <c r="C38" t="s">
        <v>8</v>
      </c>
      <c r="D38">
        <v>2016</v>
      </c>
      <c r="E38">
        <v>310785</v>
      </c>
      <c r="F38">
        <v>437820</v>
      </c>
    </row>
    <row r="39" spans="1:6" x14ac:dyDescent="0.45">
      <c r="A39">
        <v>8</v>
      </c>
      <c r="B39">
        <v>3</v>
      </c>
      <c r="C39" t="s">
        <v>8</v>
      </c>
      <c r="D39">
        <v>2017</v>
      </c>
      <c r="E39">
        <v>304687</v>
      </c>
      <c r="F39">
        <v>438416</v>
      </c>
    </row>
    <row r="40" spans="1:6" x14ac:dyDescent="0.45">
      <c r="A40">
        <v>8</v>
      </c>
      <c r="B40">
        <v>4</v>
      </c>
      <c r="C40" t="s">
        <v>8</v>
      </c>
      <c r="D40">
        <v>2018</v>
      </c>
      <c r="E40">
        <v>308188</v>
      </c>
      <c r="F40">
        <v>418314</v>
      </c>
    </row>
    <row r="41" spans="1:6" x14ac:dyDescent="0.45">
      <c r="A41">
        <v>8</v>
      </c>
      <c r="B41">
        <v>5</v>
      </c>
      <c r="C41" t="s">
        <v>8</v>
      </c>
      <c r="D41">
        <v>2019</v>
      </c>
      <c r="E41">
        <v>295134</v>
      </c>
      <c r="F41">
        <v>461001</v>
      </c>
    </row>
    <row r="42" spans="1:6" x14ac:dyDescent="0.45">
      <c r="A42">
        <v>9</v>
      </c>
      <c r="B42">
        <v>1</v>
      </c>
      <c r="C42" t="s">
        <v>9</v>
      </c>
      <c r="D42">
        <v>2015</v>
      </c>
      <c r="E42">
        <v>306740</v>
      </c>
      <c r="F42">
        <v>392843</v>
      </c>
    </row>
    <row r="43" spans="1:6" x14ac:dyDescent="0.45">
      <c r="A43">
        <v>9</v>
      </c>
      <c r="B43">
        <v>2</v>
      </c>
      <c r="C43" t="s">
        <v>9</v>
      </c>
      <c r="D43">
        <v>2016</v>
      </c>
      <c r="E43">
        <v>300699</v>
      </c>
      <c r="F43">
        <v>408353</v>
      </c>
    </row>
    <row r="44" spans="1:6" x14ac:dyDescent="0.45">
      <c r="A44">
        <v>9</v>
      </c>
      <c r="B44">
        <v>3</v>
      </c>
      <c r="C44" t="s">
        <v>9</v>
      </c>
      <c r="D44">
        <v>2017</v>
      </c>
      <c r="E44">
        <v>305454</v>
      </c>
      <c r="F44">
        <v>412194</v>
      </c>
    </row>
    <row r="45" spans="1:6" x14ac:dyDescent="0.45">
      <c r="A45">
        <v>9</v>
      </c>
      <c r="B45">
        <v>4</v>
      </c>
      <c r="C45" t="s">
        <v>9</v>
      </c>
      <c r="D45">
        <v>2018</v>
      </c>
      <c r="E45">
        <v>307566</v>
      </c>
      <c r="F45">
        <v>422494</v>
      </c>
    </row>
    <row r="46" spans="1:6" x14ac:dyDescent="0.45">
      <c r="A46">
        <v>9</v>
      </c>
      <c r="B46">
        <v>5</v>
      </c>
      <c r="C46" t="s">
        <v>9</v>
      </c>
      <c r="D46">
        <v>2019</v>
      </c>
      <c r="E46">
        <v>311178</v>
      </c>
      <c r="F46">
        <v>449932</v>
      </c>
    </row>
    <row r="47" spans="1:6" x14ac:dyDescent="0.45">
      <c r="A47">
        <v>10</v>
      </c>
      <c r="B47">
        <v>1</v>
      </c>
      <c r="C47" t="s">
        <v>10</v>
      </c>
      <c r="D47">
        <v>2015</v>
      </c>
      <c r="E47">
        <v>239219</v>
      </c>
      <c r="F47">
        <v>320517</v>
      </c>
    </row>
    <row r="48" spans="1:6" x14ac:dyDescent="0.45">
      <c r="A48">
        <v>10</v>
      </c>
      <c r="B48">
        <v>2</v>
      </c>
      <c r="C48" t="s">
        <v>10</v>
      </c>
      <c r="D48">
        <v>2016</v>
      </c>
      <c r="E48">
        <v>225308</v>
      </c>
      <c r="F48">
        <v>312292</v>
      </c>
    </row>
    <row r="49" spans="1:14" x14ac:dyDescent="0.45">
      <c r="A49">
        <v>10</v>
      </c>
      <c r="B49">
        <v>3</v>
      </c>
      <c r="C49" t="s">
        <v>10</v>
      </c>
      <c r="D49">
        <v>2017</v>
      </c>
      <c r="E49">
        <v>229948</v>
      </c>
      <c r="F49">
        <v>315368</v>
      </c>
    </row>
    <row r="50" spans="1:14" x14ac:dyDescent="0.45">
      <c r="A50">
        <v>10</v>
      </c>
      <c r="B50">
        <v>4</v>
      </c>
      <c r="C50" t="s">
        <v>10</v>
      </c>
      <c r="D50">
        <v>2018</v>
      </c>
      <c r="E50">
        <v>237177</v>
      </c>
      <c r="F50">
        <v>319770</v>
      </c>
    </row>
    <row r="51" spans="1:14" x14ac:dyDescent="0.45">
      <c r="A51">
        <v>10</v>
      </c>
      <c r="B51">
        <v>5</v>
      </c>
      <c r="C51" t="s">
        <v>10</v>
      </c>
      <c r="D51">
        <v>2019</v>
      </c>
      <c r="E51">
        <v>250774</v>
      </c>
      <c r="F51">
        <v>318177</v>
      </c>
    </row>
    <row r="54" spans="1:14" x14ac:dyDescent="0.45">
      <c r="A54" t="s">
        <v>29</v>
      </c>
    </row>
    <row r="55" spans="1:14" ht="18.600000000000001" thickBot="1" x14ac:dyDescent="0.5"/>
    <row r="56" spans="1:14" x14ac:dyDescent="0.45">
      <c r="A56" s="3" t="s">
        <v>30</v>
      </c>
      <c r="B56" s="3"/>
    </row>
    <row r="57" spans="1:14" x14ac:dyDescent="0.45">
      <c r="A57" t="s">
        <v>31</v>
      </c>
      <c r="B57" s="4">
        <v>0.90886366381686867</v>
      </c>
    </row>
    <row r="58" spans="1:14" x14ac:dyDescent="0.45">
      <c r="A58" t="s">
        <v>32</v>
      </c>
      <c r="B58" s="4">
        <v>0.82603315940662214</v>
      </c>
    </row>
    <row r="59" spans="1:14" x14ac:dyDescent="0.45">
      <c r="A59" t="s">
        <v>33</v>
      </c>
      <c r="B59" s="4">
        <v>0.82240885022759347</v>
      </c>
    </row>
    <row r="60" spans="1:14" x14ac:dyDescent="0.45">
      <c r="A60" t="s">
        <v>34</v>
      </c>
      <c r="B60" s="4">
        <v>11014.037478438328</v>
      </c>
    </row>
    <row r="61" spans="1:14" ht="18.600000000000001" thickBot="1" x14ac:dyDescent="0.5">
      <c r="A61" s="1" t="s">
        <v>35</v>
      </c>
      <c r="B61" s="1">
        <v>50</v>
      </c>
      <c r="K61" t="s">
        <v>58</v>
      </c>
      <c r="L61">
        <f>_xlfn.F.INV.RT(0.05,9,39)</f>
        <v>2.1305970593285162</v>
      </c>
    </row>
    <row r="62" spans="1:14" x14ac:dyDescent="0.45">
      <c r="J62" t="s">
        <v>61</v>
      </c>
      <c r="K62" t="s">
        <v>59</v>
      </c>
      <c r="L62" s="5">
        <f>LSDV!C66</f>
        <v>1869977780.5234179</v>
      </c>
      <c r="M62" t="s">
        <v>60</v>
      </c>
      <c r="N62" s="5">
        <f>級内変動!C66</f>
        <v>1869977780.5234218</v>
      </c>
    </row>
    <row r="63" spans="1:14" ht="18.600000000000001" thickBot="1" x14ac:dyDescent="0.5">
      <c r="A63" t="s">
        <v>36</v>
      </c>
      <c r="J63" t="s">
        <v>62</v>
      </c>
      <c r="K63" t="s">
        <v>63</v>
      </c>
      <c r="L63" s="5">
        <f>C66</f>
        <v>5822833035.6693172</v>
      </c>
    </row>
    <row r="64" spans="1:14" x14ac:dyDescent="0.45">
      <c r="A64" s="2"/>
      <c r="B64" s="2" t="s">
        <v>41</v>
      </c>
      <c r="C64" s="2" t="s">
        <v>42</v>
      </c>
      <c r="D64" s="2" t="s">
        <v>43</v>
      </c>
      <c r="E64" s="2" t="s">
        <v>44</v>
      </c>
      <c r="F64" s="2" t="s">
        <v>45</v>
      </c>
    </row>
    <row r="65" spans="1:12" x14ac:dyDescent="0.45">
      <c r="A65" t="s">
        <v>37</v>
      </c>
      <c r="B65">
        <v>1</v>
      </c>
      <c r="C65">
        <v>27648103240.510689</v>
      </c>
      <c r="D65">
        <v>27648103240.510689</v>
      </c>
      <c r="E65">
        <v>227.91465037979847</v>
      </c>
      <c r="F65">
        <v>7.4121309991529848E-20</v>
      </c>
      <c r="J65" t="s">
        <v>64</v>
      </c>
      <c r="K65">
        <f>(L63-L62)/9</f>
        <v>439206139.46065545</v>
      </c>
      <c r="L65" s="5">
        <f>K65/K66</f>
        <v>9.1600229785463245</v>
      </c>
    </row>
    <row r="66" spans="1:12" x14ac:dyDescent="0.45">
      <c r="A66" t="s">
        <v>38</v>
      </c>
      <c r="B66">
        <v>48</v>
      </c>
      <c r="C66">
        <v>5822833035.6693172</v>
      </c>
      <c r="D66">
        <v>121309021.5764441</v>
      </c>
      <c r="J66" t="s">
        <v>65</v>
      </c>
      <c r="K66">
        <f>L62/39</f>
        <v>47948148.218549177</v>
      </c>
    </row>
    <row r="67" spans="1:12" ht="18.600000000000001" thickBot="1" x14ac:dyDescent="0.5">
      <c r="A67" s="1" t="s">
        <v>39</v>
      </c>
      <c r="B67" s="1">
        <v>49</v>
      </c>
      <c r="C67" s="1">
        <v>33470936276.180008</v>
      </c>
      <c r="D67" s="1"/>
      <c r="E67" s="1"/>
      <c r="F67" s="1"/>
    </row>
    <row r="68" spans="1:12" ht="18.600000000000001" thickBot="1" x14ac:dyDescent="0.5"/>
    <row r="69" spans="1:12" x14ac:dyDescent="0.45">
      <c r="A69" s="2"/>
      <c r="B69" s="2" t="s">
        <v>46</v>
      </c>
      <c r="C69" s="2" t="s">
        <v>34</v>
      </c>
      <c r="D69" s="2" t="s">
        <v>47</v>
      </c>
      <c r="E69" s="2" t="s">
        <v>48</v>
      </c>
      <c r="F69" s="2" t="s">
        <v>49</v>
      </c>
      <c r="G69" s="2" t="s">
        <v>50</v>
      </c>
      <c r="H69" s="2" t="s">
        <v>51</v>
      </c>
      <c r="I69" s="2" t="s">
        <v>52</v>
      </c>
    </row>
    <row r="70" spans="1:12" x14ac:dyDescent="0.45">
      <c r="A70" t="s">
        <v>40</v>
      </c>
      <c r="B70" s="5">
        <v>98292.429292516666</v>
      </c>
      <c r="C70" s="5">
        <v>13606.908336463803</v>
      </c>
      <c r="D70" s="5">
        <v>7.2237151057387914</v>
      </c>
      <c r="E70">
        <v>3.3408521636861222E-9</v>
      </c>
      <c r="F70">
        <v>70933.906447415633</v>
      </c>
      <c r="G70">
        <v>125650.9521376177</v>
      </c>
      <c r="H70">
        <v>70933.906447415633</v>
      </c>
      <c r="I70">
        <v>125650.9521376177</v>
      </c>
    </row>
    <row r="71" spans="1:12" ht="18.600000000000001" thickBot="1" x14ac:dyDescent="0.5">
      <c r="A71" s="1" t="s">
        <v>12</v>
      </c>
      <c r="B71" s="6">
        <v>0.48017555583805721</v>
      </c>
      <c r="C71" s="6">
        <v>3.18063567989866E-2</v>
      </c>
      <c r="D71" s="6">
        <v>15.096842397660469</v>
      </c>
      <c r="E71" s="1">
        <v>7.4121309991528789E-20</v>
      </c>
      <c r="F71" s="1">
        <v>0.41622458934461698</v>
      </c>
      <c r="G71" s="1">
        <v>0.5441265223314975</v>
      </c>
      <c r="H71" s="1">
        <v>0.41622458934461698</v>
      </c>
      <c r="I71" s="1">
        <v>0.5441265223314975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LSDV</vt:lpstr>
      <vt:lpstr>級内変動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ASUKA takeuti</cp:lastModifiedBy>
  <cp:lastPrinted>2023-08-24T23:48:30Z</cp:lastPrinted>
  <dcterms:created xsi:type="dcterms:W3CDTF">2023-02-20T08:12:46Z</dcterms:created>
  <dcterms:modified xsi:type="dcterms:W3CDTF">2024-01-11T11:33:00Z</dcterms:modified>
</cp:coreProperties>
</file>