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5" windowWidth="14955" windowHeight="8220"/>
  </bookViews>
  <sheets>
    <sheet name="単回帰の例" sheetId="14" r:id="rId1"/>
  </sheets>
  <definedNames>
    <definedName name="_xlnm.Print_Area" localSheetId="0">単回帰の例!$A$1:$G$42</definedName>
  </definedNames>
  <calcPr calcId="145621"/>
</workbook>
</file>

<file path=xl/calcChain.xml><?xml version="1.0" encoding="utf-8"?>
<calcChain xmlns="http://schemas.openxmlformats.org/spreadsheetml/2006/main">
  <c r="I43" i="14" l="1"/>
  <c r="I44" i="14"/>
  <c r="I45" i="14"/>
  <c r="I46" i="14"/>
  <c r="I47" i="14"/>
  <c r="I48" i="14"/>
  <c r="I49" i="14"/>
  <c r="I50" i="14"/>
  <c r="I51" i="14"/>
  <c r="I42" i="14"/>
  <c r="H43" i="14"/>
  <c r="H44" i="14"/>
  <c r="H45" i="14"/>
  <c r="H46" i="14"/>
  <c r="H47" i="14"/>
  <c r="H48" i="14"/>
  <c r="H49" i="14"/>
  <c r="H50" i="14"/>
  <c r="H51" i="14"/>
  <c r="H42" i="14"/>
  <c r="J52" i="14"/>
  <c r="C43" i="14"/>
  <c r="C44" i="14"/>
  <c r="C45" i="14"/>
  <c r="C46" i="14"/>
  <c r="C47" i="14"/>
  <c r="C48" i="14"/>
  <c r="C49" i="14"/>
  <c r="C50" i="14"/>
  <c r="C51" i="14"/>
  <c r="B43" i="14"/>
  <c r="B44" i="14"/>
  <c r="B45" i="14"/>
  <c r="B46" i="14"/>
  <c r="B47" i="14"/>
  <c r="B48" i="14"/>
  <c r="B49" i="14"/>
  <c r="B50" i="14"/>
  <c r="B51" i="14"/>
  <c r="A43" i="14"/>
  <c r="A44" i="14"/>
  <c r="A45" i="14"/>
  <c r="A46" i="14"/>
  <c r="A47" i="14"/>
  <c r="A48" i="14"/>
  <c r="A49" i="14"/>
  <c r="A50" i="14"/>
  <c r="A51" i="14"/>
  <c r="C42" i="14"/>
  <c r="C52" i="14" s="1"/>
  <c r="B42" i="14"/>
  <c r="B53" i="14" s="1"/>
  <c r="A42" i="14"/>
  <c r="D51" i="14" l="1"/>
  <c r="D49" i="14"/>
  <c r="D47" i="14"/>
  <c r="D45" i="14"/>
  <c r="D43" i="14"/>
  <c r="D50" i="14"/>
  <c r="D48" i="14"/>
  <c r="D46" i="14"/>
  <c r="D44" i="14"/>
  <c r="B52" i="14"/>
  <c r="D42" i="14"/>
  <c r="D52" i="14" s="1"/>
  <c r="C53" i="14"/>
  <c r="E48" i="14" s="1"/>
  <c r="A20" i="14"/>
  <c r="A21" i="14"/>
  <c r="A22" i="14"/>
  <c r="A23" i="14"/>
  <c r="A24" i="14"/>
  <c r="A25" i="14"/>
  <c r="A26" i="14"/>
  <c r="A27" i="14"/>
  <c r="A28" i="14"/>
  <c r="A29" i="14"/>
  <c r="A30" i="14"/>
  <c r="A19" i="14"/>
  <c r="C20" i="14"/>
  <c r="C21" i="14"/>
  <c r="C22" i="14"/>
  <c r="C23" i="14"/>
  <c r="C24" i="14"/>
  <c r="C25" i="14"/>
  <c r="C26" i="14"/>
  <c r="C27" i="14"/>
  <c r="C28" i="14"/>
  <c r="C29" i="14"/>
  <c r="C30" i="14"/>
  <c r="C19" i="14"/>
  <c r="B20" i="14"/>
  <c r="B21" i="14"/>
  <c r="B22" i="14"/>
  <c r="B23" i="14"/>
  <c r="B24" i="14"/>
  <c r="B25" i="14"/>
  <c r="B26" i="14"/>
  <c r="B27" i="14"/>
  <c r="B28" i="14"/>
  <c r="B29" i="14"/>
  <c r="B30" i="14"/>
  <c r="B19" i="14"/>
  <c r="B32" i="14" s="1"/>
  <c r="E43" i="14" l="1"/>
  <c r="E47" i="14"/>
  <c r="E51" i="14"/>
  <c r="E46" i="14"/>
  <c r="E50" i="14"/>
  <c r="E42" i="14"/>
  <c r="E45" i="14"/>
  <c r="E49" i="14"/>
  <c r="E44" i="14"/>
  <c r="J51" i="14"/>
  <c r="J50" i="14"/>
  <c r="J47" i="14"/>
  <c r="J46" i="14"/>
  <c r="J45" i="14"/>
  <c r="J44" i="14"/>
  <c r="J43" i="14"/>
  <c r="J42" i="14"/>
  <c r="D29" i="14"/>
  <c r="D27" i="14"/>
  <c r="D25" i="14"/>
  <c r="D23" i="14"/>
  <c r="D21" i="14"/>
  <c r="D30" i="14"/>
  <c r="D28" i="14"/>
  <c r="D26" i="14"/>
  <c r="D24" i="14"/>
  <c r="D22" i="14"/>
  <c r="D20" i="14"/>
  <c r="B31" i="14"/>
  <c r="C32" i="14"/>
  <c r="D19" i="14"/>
  <c r="C31" i="14"/>
  <c r="E52" i="14" l="1"/>
  <c r="E19" i="14"/>
  <c r="G49" i="14"/>
  <c r="G48" i="14"/>
  <c r="F49" i="14"/>
  <c r="J49" i="14"/>
  <c r="F48" i="14"/>
  <c r="J48" i="14"/>
  <c r="G19" i="14"/>
  <c r="E20" i="14"/>
  <c r="G20" i="14" s="1"/>
  <c r="E24" i="14"/>
  <c r="G24" i="14" s="1"/>
  <c r="E28" i="14"/>
  <c r="G28" i="14" s="1"/>
  <c r="J20" i="14"/>
  <c r="F20" i="14"/>
  <c r="J24" i="14"/>
  <c r="J28" i="14"/>
  <c r="E21" i="14"/>
  <c r="G21" i="14" s="1"/>
  <c r="E25" i="14"/>
  <c r="G25" i="14" s="1"/>
  <c r="E29" i="14"/>
  <c r="G29" i="14" s="1"/>
  <c r="J21" i="14"/>
  <c r="F21" i="14"/>
  <c r="J25" i="14"/>
  <c r="J29" i="14"/>
  <c r="J19" i="14"/>
  <c r="D31" i="14"/>
  <c r="F19" i="14"/>
  <c r="E22" i="14"/>
  <c r="G22" i="14" s="1"/>
  <c r="E26" i="14"/>
  <c r="G26" i="14" s="1"/>
  <c r="E30" i="14"/>
  <c r="G30" i="14" s="1"/>
  <c r="J22" i="14"/>
  <c r="F22" i="14"/>
  <c r="J26" i="14"/>
  <c r="J30" i="14"/>
  <c r="F30" i="14"/>
  <c r="E23" i="14"/>
  <c r="G23" i="14" s="1"/>
  <c r="E27" i="14"/>
  <c r="G27" i="14" s="1"/>
  <c r="J23" i="14"/>
  <c r="J27" i="14"/>
  <c r="F27" i="14" l="1"/>
  <c r="F26" i="14"/>
  <c r="F29" i="14"/>
  <c r="F28" i="14"/>
  <c r="F23" i="14"/>
  <c r="F25" i="14"/>
  <c r="G51" i="14"/>
  <c r="F51" i="14"/>
  <c r="G46" i="14"/>
  <c r="F46" i="14"/>
  <c r="G42" i="14"/>
  <c r="F42" i="14"/>
  <c r="G43" i="14"/>
  <c r="F43" i="14"/>
  <c r="G47" i="14"/>
  <c r="F47" i="14"/>
  <c r="G44" i="14"/>
  <c r="F44" i="14"/>
  <c r="G50" i="14"/>
  <c r="F50" i="14"/>
  <c r="G45" i="14"/>
  <c r="F45" i="14"/>
  <c r="E31" i="14"/>
  <c r="J31" i="14"/>
  <c r="F24" i="14"/>
  <c r="F31" i="14" s="1"/>
  <c r="G31" i="14"/>
  <c r="G52" i="14" l="1"/>
  <c r="F52" i="14"/>
  <c r="E55" i="14" s="1"/>
  <c r="E56" i="14" s="1"/>
  <c r="E34" i="14"/>
  <c r="E35" i="14" s="1"/>
  <c r="H20" i="14"/>
  <c r="I20" i="14" s="1"/>
  <c r="H22" i="14"/>
  <c r="I22" i="14" s="1"/>
  <c r="H24" i="14"/>
  <c r="I24" i="14" s="1"/>
  <c r="H26" i="14"/>
  <c r="I26" i="14" s="1"/>
  <c r="H28" i="14"/>
  <c r="I28" i="14" s="1"/>
  <c r="H30" i="14"/>
  <c r="I30" i="14" s="1"/>
  <c r="H21" i="14"/>
  <c r="I21" i="14" s="1"/>
  <c r="H23" i="14"/>
  <c r="I23" i="14" s="1"/>
  <c r="H25" i="14"/>
  <c r="I25" i="14" s="1"/>
  <c r="H27" i="14"/>
  <c r="I27" i="14" s="1"/>
  <c r="H29" i="14"/>
  <c r="I29" i="14" s="1"/>
  <c r="H19" i="14"/>
  <c r="H31" i="14" l="1"/>
  <c r="I19" i="14"/>
  <c r="I31" i="14" s="1"/>
  <c r="I34" i="14" s="1"/>
  <c r="I52" i="14" l="1"/>
  <c r="I55" i="14" s="1"/>
  <c r="H52" i="14"/>
</calcChain>
</file>

<file path=xl/sharedStrings.xml><?xml version="1.0" encoding="utf-8"?>
<sst xmlns="http://schemas.openxmlformats.org/spreadsheetml/2006/main" count="45" uniqueCount="45">
  <si>
    <t>tall-late</t>
  </si>
  <si>
    <t>BigMac</t>
  </si>
  <si>
    <t>実際の為替/アメリカの為替</t>
  </si>
  <si>
    <t>オーストラリア</t>
  </si>
  <si>
    <t>イギリス</t>
  </si>
  <si>
    <t>カナダ</t>
  </si>
  <si>
    <t>中国</t>
  </si>
  <si>
    <t>ユーロ圏</t>
  </si>
  <si>
    <t>日本</t>
  </si>
  <si>
    <t>マレーシア</t>
  </si>
  <si>
    <t>メキシコ</t>
  </si>
  <si>
    <t>ニュージーランド</t>
  </si>
  <si>
    <t>シンガポール</t>
  </si>
  <si>
    <t>スイス</t>
  </si>
  <si>
    <t>タイ</t>
  </si>
  <si>
    <t>合計</t>
  </si>
  <si>
    <t>合計</t>
    <rPh sb="0" eb="2">
      <t>ゴウケイ</t>
    </rPh>
    <phoneticPr fontId="1"/>
  </si>
  <si>
    <t>平均</t>
  </si>
  <si>
    <t>平均</t>
    <rPh sb="0" eb="2">
      <t>ヘイキン</t>
    </rPh>
    <phoneticPr fontId="1"/>
  </si>
  <si>
    <t>EXC:Y</t>
  </si>
  <si>
    <t>EXC:Y</t>
    <phoneticPr fontId="1"/>
  </si>
  <si>
    <t>PPP:X</t>
  </si>
  <si>
    <t>PPP:X</t>
    <phoneticPr fontId="1"/>
  </si>
  <si>
    <t>Y-YB</t>
  </si>
  <si>
    <t>Y-YB</t>
    <phoneticPr fontId="1"/>
  </si>
  <si>
    <t>X-XB</t>
  </si>
  <si>
    <t>X-XB</t>
    <phoneticPr fontId="1"/>
  </si>
  <si>
    <t>(X-B)^2</t>
  </si>
  <si>
    <t>(X-B)^2</t>
    <phoneticPr fontId="1"/>
  </si>
  <si>
    <t>Yhat</t>
  </si>
  <si>
    <t>Yhat</t>
    <phoneticPr fontId="1"/>
  </si>
  <si>
    <t>beta_hat=</t>
  </si>
  <si>
    <t>beta_hat=</t>
    <phoneticPr fontId="1"/>
  </si>
  <si>
    <t>alpha_hat=</t>
  </si>
  <si>
    <t>alpha_hat=</t>
    <phoneticPr fontId="1"/>
  </si>
  <si>
    <t>R2=</t>
  </si>
  <si>
    <t>R2=</t>
    <phoneticPr fontId="1"/>
  </si>
  <si>
    <t>(Y-YB)^2</t>
  </si>
  <si>
    <t>(Yhat-YB)^2</t>
  </si>
  <si>
    <t>(Yhat-YB)^2</t>
    <phoneticPr fontId="1"/>
  </si>
  <si>
    <t>(Y-YB)^2</t>
    <phoneticPr fontId="1"/>
  </si>
  <si>
    <t>問題（１）</t>
    <rPh sb="0" eb="2">
      <t>モンダイ</t>
    </rPh>
    <phoneticPr fontId="1"/>
  </si>
  <si>
    <t>問題（２）</t>
    <rPh sb="0" eb="2">
      <t>モンダイ</t>
    </rPh>
    <phoneticPr fontId="1"/>
  </si>
  <si>
    <t>(Y-YB)(X-XB)</t>
    <phoneticPr fontId="1"/>
  </si>
  <si>
    <t>(Y-YB)(X-XB)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</si>
</sst>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000_ "/>
    <numFmt numFmtId="177" formatCode="0.000_ "/>
  </numFmts>
  <fonts count="2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0" fontId="0" fillId="0" borderId="0" xfId="0" applyBorder="1">
      <alignment vertical="center"/>
    </xf>
    <xf numFmtId="176" fontId="0" fillId="0" borderId="0" xfId="0" applyNumberFormat="1">
      <alignment vertical="center"/>
    </xf>
    <xf numFmtId="177" fontId="0" fillId="0" borderId="0" xfId="0" applyNumberFormat="1">
      <alignment vertical="center"/>
    </xf>
    <xf numFmtId="0" fontId="0" fillId="0" borderId="0" xfId="0" applyFill="1" applyBorder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6"/>
  <sheetViews>
    <sheetView tabSelected="1" topLeftCell="A37" workbookViewId="0">
      <selection activeCell="D25" sqref="D25"/>
    </sheetView>
  </sheetViews>
  <sheetFormatPr defaultRowHeight="13.5" x14ac:dyDescent="0.15"/>
  <cols>
    <col min="1" max="1" width="14.625" bestFit="1" customWidth="1"/>
    <col min="2" max="2" width="15.375" customWidth="1"/>
    <col min="3" max="3" width="14.125" customWidth="1"/>
    <col min="4" max="4" width="14" bestFit="1" customWidth="1"/>
    <col min="5" max="6" width="10.625" bestFit="1" customWidth="1"/>
    <col min="7" max="7" width="12.75" bestFit="1" customWidth="1"/>
    <col min="9" max="9" width="24.875" bestFit="1" customWidth="1"/>
  </cols>
  <sheetData>
    <row r="1" spans="1:7" x14ac:dyDescent="0.15">
      <c r="B1" t="s">
        <v>0</v>
      </c>
      <c r="C1" t="s">
        <v>1</v>
      </c>
      <c r="D1" t="s">
        <v>2</v>
      </c>
      <c r="G1" s="1"/>
    </row>
    <row r="2" spans="1:7" x14ac:dyDescent="0.15">
      <c r="A2" t="s">
        <v>3</v>
      </c>
      <c r="B2">
        <v>1.23648</v>
      </c>
      <c r="C2">
        <v>1.06904</v>
      </c>
      <c r="D2">
        <v>1.288</v>
      </c>
      <c r="F2" s="2"/>
      <c r="G2" s="1"/>
    </row>
    <row r="3" spans="1:7" x14ac:dyDescent="0.15">
      <c r="A3" t="s">
        <v>4</v>
      </c>
      <c r="B3">
        <v>0.63765000000000005</v>
      </c>
      <c r="C3">
        <v>0.67035</v>
      </c>
      <c r="D3">
        <v>0.54500000000000004</v>
      </c>
      <c r="F3" s="2"/>
      <c r="G3" s="1"/>
    </row>
    <row r="4" spans="1:7" x14ac:dyDescent="0.15">
      <c r="A4" t="s">
        <v>5</v>
      </c>
      <c r="B4">
        <v>1.0809959999999998</v>
      </c>
      <c r="C4">
        <v>1.0809959999999998</v>
      </c>
      <c r="D4">
        <v>1.2868999999999999</v>
      </c>
      <c r="F4" s="2"/>
      <c r="G4" s="1"/>
    </row>
    <row r="5" spans="1:7" x14ac:dyDescent="0.15">
      <c r="A5" t="s">
        <v>6</v>
      </c>
      <c r="B5">
        <v>8.194032</v>
      </c>
      <c r="C5">
        <v>3.6417919999999993</v>
      </c>
      <c r="D5">
        <v>8.2767999999999997</v>
      </c>
      <c r="F5" s="2"/>
      <c r="G5" s="1"/>
    </row>
    <row r="6" spans="1:7" x14ac:dyDescent="0.15">
      <c r="A6" t="s">
        <v>7</v>
      </c>
      <c r="B6">
        <v>1.0480400000000001</v>
      </c>
      <c r="C6">
        <v>0.97711999999999999</v>
      </c>
      <c r="D6">
        <v>0.78800000000000003</v>
      </c>
      <c r="F6" s="2"/>
      <c r="G6" s="1"/>
    </row>
    <row r="7" spans="1:7" x14ac:dyDescent="0.15">
      <c r="A7" t="s">
        <v>8</v>
      </c>
      <c r="B7">
        <v>120.02859999999998</v>
      </c>
      <c r="C7">
        <v>93.473600000000005</v>
      </c>
      <c r="D7">
        <v>106.22</v>
      </c>
      <c r="F7" s="2"/>
      <c r="G7" s="1"/>
    </row>
    <row r="8" spans="1:7" x14ac:dyDescent="0.15">
      <c r="A8" t="s">
        <v>9</v>
      </c>
      <c r="B8">
        <v>2.8499999999999996</v>
      </c>
      <c r="C8">
        <v>1.7859999999999998</v>
      </c>
      <c r="D8">
        <v>3.8</v>
      </c>
      <c r="F8" s="2"/>
      <c r="G8" s="1"/>
    </row>
    <row r="9" spans="1:7" x14ac:dyDescent="0.15">
      <c r="A9" t="s">
        <v>10</v>
      </c>
      <c r="B9">
        <v>9.1996350000000007</v>
      </c>
      <c r="C9">
        <v>8.5502490000000009</v>
      </c>
      <c r="D9">
        <v>10.8231</v>
      </c>
      <c r="F9" s="2"/>
      <c r="G9" s="1"/>
    </row>
    <row r="10" spans="1:7" x14ac:dyDescent="0.15">
      <c r="A10" t="s">
        <v>11</v>
      </c>
      <c r="B10">
        <v>1.2909600000000001</v>
      </c>
      <c r="C10">
        <v>1.40832</v>
      </c>
      <c r="D10">
        <v>1.4670000000000001</v>
      </c>
      <c r="F10" s="2"/>
      <c r="G10" s="1"/>
    </row>
    <row r="11" spans="1:7" x14ac:dyDescent="0.15">
      <c r="A11" t="s">
        <v>12</v>
      </c>
      <c r="B11">
        <v>1.727268</v>
      </c>
      <c r="C11">
        <v>1.1684459999999999</v>
      </c>
      <c r="D11">
        <v>1.6934</v>
      </c>
      <c r="F11" s="2"/>
      <c r="G11" s="1"/>
    </row>
    <row r="12" spans="1:7" x14ac:dyDescent="0.15">
      <c r="A12" t="s">
        <v>13</v>
      </c>
      <c r="B12">
        <v>1.9942200000000003</v>
      </c>
      <c r="C12">
        <v>2.2404199999999999</v>
      </c>
      <c r="D12">
        <v>1.2310000000000001</v>
      </c>
      <c r="F12" s="2"/>
      <c r="G12" s="1"/>
    </row>
    <row r="13" spans="1:7" x14ac:dyDescent="0.15">
      <c r="A13" t="s">
        <v>14</v>
      </c>
      <c r="B13">
        <v>26.883089999999996</v>
      </c>
      <c r="C13">
        <v>21.03894</v>
      </c>
      <c r="D13">
        <v>38.960999999999999</v>
      </c>
      <c r="F13" s="2"/>
      <c r="G13" s="1"/>
    </row>
    <row r="14" spans="1:7" x14ac:dyDescent="0.15">
      <c r="G14" s="1"/>
    </row>
    <row r="15" spans="1:7" x14ac:dyDescent="0.15">
      <c r="D15" s="3"/>
      <c r="F15" s="3"/>
      <c r="G15" s="1"/>
    </row>
    <row r="16" spans="1:7" x14ac:dyDescent="0.15">
      <c r="G16" s="1"/>
    </row>
    <row r="17" spans="1:10" x14ac:dyDescent="0.15">
      <c r="A17" t="s">
        <v>41</v>
      </c>
      <c r="G17" s="1"/>
    </row>
    <row r="18" spans="1:10" x14ac:dyDescent="0.15">
      <c r="B18" t="s">
        <v>20</v>
      </c>
      <c r="C18" t="s">
        <v>22</v>
      </c>
      <c r="D18" t="s">
        <v>24</v>
      </c>
      <c r="E18" t="s">
        <v>26</v>
      </c>
      <c r="F18" t="s">
        <v>43</v>
      </c>
      <c r="G18" s="1" t="s">
        <v>28</v>
      </c>
      <c r="H18" s="4" t="s">
        <v>30</v>
      </c>
      <c r="I18" s="4" t="s">
        <v>39</v>
      </c>
      <c r="J18" s="4" t="s">
        <v>40</v>
      </c>
    </row>
    <row r="19" spans="1:10" x14ac:dyDescent="0.15">
      <c r="A19" t="str">
        <f>A2</f>
        <v>オーストラリア</v>
      </c>
      <c r="B19">
        <f>D2</f>
        <v>1.288</v>
      </c>
      <c r="C19">
        <f>C2</f>
        <v>1.06904</v>
      </c>
      <c r="D19">
        <f>B19-$B$32</f>
        <v>-13.410349999999999</v>
      </c>
      <c r="E19">
        <f>C19-$C$32</f>
        <v>-10.356399416666669</v>
      </c>
      <c r="F19">
        <f>D19*E19</f>
        <v>138.88294091729585</v>
      </c>
      <c r="G19" s="1">
        <f>E19^2</f>
        <v>107.25500887753373</v>
      </c>
      <c r="H19">
        <f>$E$35+$E$34*C19</f>
        <v>2.78708604221901</v>
      </c>
      <c r="I19">
        <f>(H19-$B$32)^2</f>
        <v>141.87820907193242</v>
      </c>
      <c r="J19">
        <f>D19^2</f>
        <v>179.83748712249999</v>
      </c>
    </row>
    <row r="20" spans="1:10" x14ac:dyDescent="0.15">
      <c r="A20" t="str">
        <f t="shared" ref="A20:A30" si="0">A3</f>
        <v>イギリス</v>
      </c>
      <c r="B20">
        <f t="shared" ref="B20:B30" si="1">D3</f>
        <v>0.54500000000000004</v>
      </c>
      <c r="C20">
        <f t="shared" ref="C20:C30" si="2">C3</f>
        <v>0.67035</v>
      </c>
      <c r="D20">
        <f t="shared" ref="D20:D30" si="3">B20-$B$32</f>
        <v>-14.15335</v>
      </c>
      <c r="E20">
        <f t="shared" ref="E20:E30" si="4">C20-$C$32</f>
        <v>-10.755089416666667</v>
      </c>
      <c r="F20">
        <f t="shared" ref="F20:F30" si="5">D20*E20</f>
        <v>152.22054479537917</v>
      </c>
      <c r="G20" s="1">
        <f t="shared" ref="G20:G30" si="6">E20^2</f>
        <v>115.67194836049535</v>
      </c>
      <c r="H20">
        <f t="shared" ref="H20:H30" si="7">$E$35+$E$34*C20</f>
        <v>2.3285384682730648</v>
      </c>
      <c r="I20">
        <f t="shared" ref="I20:I30" si="8">(H20-$B$32)^2</f>
        <v>153.01223733044466</v>
      </c>
      <c r="J20">
        <f t="shared" ref="J20:J30" si="9">D20^2</f>
        <v>200.31731622249998</v>
      </c>
    </row>
    <row r="21" spans="1:10" x14ac:dyDescent="0.15">
      <c r="A21" t="str">
        <f t="shared" si="0"/>
        <v>カナダ</v>
      </c>
      <c r="B21">
        <f t="shared" si="1"/>
        <v>1.2868999999999999</v>
      </c>
      <c r="C21">
        <f t="shared" si="2"/>
        <v>1.0809959999999998</v>
      </c>
      <c r="D21">
        <f t="shared" si="3"/>
        <v>-13.41145</v>
      </c>
      <c r="E21">
        <f t="shared" si="4"/>
        <v>-10.344443416666667</v>
      </c>
      <c r="F21">
        <f t="shared" si="5"/>
        <v>138.73398566045418</v>
      </c>
      <c r="G21" s="1">
        <f t="shared" si="6"/>
        <v>107.00750960061836</v>
      </c>
      <c r="H21">
        <f t="shared" si="7"/>
        <v>2.8008370637999311</v>
      </c>
      <c r="I21">
        <f t="shared" si="8"/>
        <v>141.55081406704801</v>
      </c>
      <c r="J21">
        <f t="shared" si="9"/>
        <v>179.86699110250001</v>
      </c>
    </row>
    <row r="22" spans="1:10" x14ac:dyDescent="0.15">
      <c r="A22" t="str">
        <f t="shared" si="0"/>
        <v>中国</v>
      </c>
      <c r="B22">
        <f t="shared" si="1"/>
        <v>8.2767999999999997</v>
      </c>
      <c r="C22">
        <f t="shared" si="2"/>
        <v>3.6417919999999993</v>
      </c>
      <c r="D22">
        <f t="shared" si="3"/>
        <v>-6.4215499999999999</v>
      </c>
      <c r="E22">
        <f t="shared" si="4"/>
        <v>-7.7836474166666694</v>
      </c>
      <c r="F22">
        <f t="shared" si="5"/>
        <v>49.983081068495849</v>
      </c>
      <c r="G22" s="1">
        <f t="shared" si="6"/>
        <v>60.585167106981714</v>
      </c>
      <c r="H22">
        <f t="shared" si="7"/>
        <v>5.7460997821286588</v>
      </c>
      <c r="I22">
        <f t="shared" si="8"/>
        <v>80.142783963377482</v>
      </c>
      <c r="J22">
        <f t="shared" si="9"/>
        <v>41.236304402499997</v>
      </c>
    </row>
    <row r="23" spans="1:10" x14ac:dyDescent="0.15">
      <c r="A23" t="str">
        <f t="shared" si="0"/>
        <v>ユーロ圏</v>
      </c>
      <c r="B23">
        <f t="shared" si="1"/>
        <v>0.78800000000000003</v>
      </c>
      <c r="C23">
        <f t="shared" si="2"/>
        <v>0.97711999999999999</v>
      </c>
      <c r="D23">
        <f t="shared" si="3"/>
        <v>-13.910349999999999</v>
      </c>
      <c r="E23">
        <f t="shared" si="4"/>
        <v>-10.448319416666669</v>
      </c>
      <c r="F23">
        <f t="shared" si="5"/>
        <v>145.33977999762919</v>
      </c>
      <c r="G23" s="1">
        <f t="shared" si="6"/>
        <v>109.16737863269373</v>
      </c>
      <c r="H23">
        <f t="shared" si="7"/>
        <v>2.6813655751967334</v>
      </c>
      <c r="I23">
        <f t="shared" si="8"/>
        <v>144.40791466596426</v>
      </c>
      <c r="J23">
        <f t="shared" si="9"/>
        <v>193.49783712249999</v>
      </c>
    </row>
    <row r="24" spans="1:10" x14ac:dyDescent="0.15">
      <c r="A24" t="str">
        <f t="shared" si="0"/>
        <v>日本</v>
      </c>
      <c r="B24">
        <f t="shared" si="1"/>
        <v>106.22</v>
      </c>
      <c r="C24">
        <f t="shared" si="2"/>
        <v>93.473600000000005</v>
      </c>
      <c r="D24">
        <f t="shared" si="3"/>
        <v>91.521649999999994</v>
      </c>
      <c r="E24">
        <f t="shared" si="4"/>
        <v>82.048160583333342</v>
      </c>
      <c r="F24">
        <f t="shared" si="5"/>
        <v>7509.1830360516296</v>
      </c>
      <c r="G24" s="1">
        <f t="shared" si="6"/>
        <v>6731.9006551084549</v>
      </c>
      <c r="H24">
        <f t="shared" si="7"/>
        <v>109.06486278490765</v>
      </c>
      <c r="I24">
        <f t="shared" si="8"/>
        <v>8905.0387351841382</v>
      </c>
      <c r="J24">
        <f t="shared" si="9"/>
        <v>8376.2124187224981</v>
      </c>
    </row>
    <row r="25" spans="1:10" x14ac:dyDescent="0.15">
      <c r="A25" t="str">
        <f t="shared" si="0"/>
        <v>マレーシア</v>
      </c>
      <c r="B25">
        <f t="shared" si="1"/>
        <v>3.8</v>
      </c>
      <c r="C25">
        <f t="shared" si="2"/>
        <v>1.7859999999999998</v>
      </c>
      <c r="D25">
        <f t="shared" si="3"/>
        <v>-10.898350000000001</v>
      </c>
      <c r="E25">
        <f t="shared" si="4"/>
        <v>-9.6394394166666686</v>
      </c>
      <c r="F25">
        <f t="shared" si="5"/>
        <v>105.0539845666292</v>
      </c>
      <c r="G25" s="1">
        <f t="shared" si="6"/>
        <v>92.918792267587051</v>
      </c>
      <c r="H25">
        <f t="shared" si="7"/>
        <v>3.6116872828226989</v>
      </c>
      <c r="I25">
        <f t="shared" si="8"/>
        <v>122.91409020444918</v>
      </c>
      <c r="J25">
        <f t="shared" si="9"/>
        <v>118.77403272250001</v>
      </c>
    </row>
    <row r="26" spans="1:10" x14ac:dyDescent="0.15">
      <c r="A26" t="str">
        <f t="shared" si="0"/>
        <v>メキシコ</v>
      </c>
      <c r="B26">
        <f t="shared" si="1"/>
        <v>10.8231</v>
      </c>
      <c r="C26">
        <f t="shared" si="2"/>
        <v>8.5502490000000009</v>
      </c>
      <c r="D26">
        <f t="shared" si="3"/>
        <v>-3.8752499999999994</v>
      </c>
      <c r="E26">
        <f t="shared" si="4"/>
        <v>-2.8751904166666673</v>
      </c>
      <c r="F26">
        <f t="shared" si="5"/>
        <v>11.142081662187501</v>
      </c>
      <c r="G26" s="1">
        <f t="shared" si="6"/>
        <v>8.2667199320918439</v>
      </c>
      <c r="H26">
        <f t="shared" si="7"/>
        <v>11.391491061488546</v>
      </c>
      <c r="I26">
        <f t="shared" si="8"/>
        <v>10.935316039213097</v>
      </c>
      <c r="J26">
        <f t="shared" si="9"/>
        <v>15.017562562499995</v>
      </c>
    </row>
    <row r="27" spans="1:10" x14ac:dyDescent="0.15">
      <c r="A27" t="str">
        <f t="shared" si="0"/>
        <v>ニュージーランド</v>
      </c>
      <c r="B27">
        <f t="shared" si="1"/>
        <v>1.4670000000000001</v>
      </c>
      <c r="C27">
        <f t="shared" si="2"/>
        <v>1.40832</v>
      </c>
      <c r="D27">
        <f t="shared" si="3"/>
        <v>-13.231349999999999</v>
      </c>
      <c r="E27">
        <f t="shared" si="4"/>
        <v>-10.017119416666668</v>
      </c>
      <c r="F27">
        <f t="shared" si="5"/>
        <v>132.54001299371251</v>
      </c>
      <c r="G27" s="1">
        <f t="shared" si="6"/>
        <v>100.34268140776038</v>
      </c>
      <c r="H27">
        <f t="shared" si="7"/>
        <v>3.1773040584430943</v>
      </c>
      <c r="I27">
        <f t="shared" si="8"/>
        <v>132.73449958746485</v>
      </c>
      <c r="J27">
        <f t="shared" si="9"/>
        <v>175.06862282249998</v>
      </c>
    </row>
    <row r="28" spans="1:10" x14ac:dyDescent="0.15">
      <c r="A28" t="str">
        <f t="shared" si="0"/>
        <v>シンガポール</v>
      </c>
      <c r="B28">
        <f t="shared" si="1"/>
        <v>1.6934</v>
      </c>
      <c r="C28">
        <f t="shared" si="2"/>
        <v>1.1684459999999999</v>
      </c>
      <c r="D28">
        <f t="shared" si="3"/>
        <v>-13.004949999999999</v>
      </c>
      <c r="E28">
        <f t="shared" si="4"/>
        <v>-10.256993416666669</v>
      </c>
      <c r="F28">
        <f t="shared" si="5"/>
        <v>133.39168653407918</v>
      </c>
      <c r="G28" s="1">
        <f t="shared" si="6"/>
        <v>105.20591394954339</v>
      </c>
      <c r="H28">
        <f t="shared" si="7"/>
        <v>2.9014164245603542</v>
      </c>
      <c r="I28">
        <f t="shared" si="8"/>
        <v>139.16764178333523</v>
      </c>
      <c r="J28">
        <f t="shared" si="9"/>
        <v>169.12872450249998</v>
      </c>
    </row>
    <row r="29" spans="1:10" x14ac:dyDescent="0.15">
      <c r="A29" t="str">
        <f t="shared" si="0"/>
        <v>スイス</v>
      </c>
      <c r="B29">
        <f t="shared" si="1"/>
        <v>1.2310000000000001</v>
      </c>
      <c r="C29">
        <f t="shared" si="2"/>
        <v>2.2404199999999999</v>
      </c>
      <c r="D29">
        <f t="shared" si="3"/>
        <v>-13.46735</v>
      </c>
      <c r="E29">
        <f t="shared" si="4"/>
        <v>-9.1850194166666679</v>
      </c>
      <c r="F29">
        <f t="shared" si="5"/>
        <v>123.69787124104585</v>
      </c>
      <c r="G29" s="1">
        <f t="shared" si="6"/>
        <v>84.364581684543694</v>
      </c>
      <c r="H29">
        <f t="shared" si="7"/>
        <v>4.1343319153756006</v>
      </c>
      <c r="I29">
        <f t="shared" si="8"/>
        <v>111.59847809227135</v>
      </c>
      <c r="J29">
        <f t="shared" si="9"/>
        <v>181.36951602249999</v>
      </c>
    </row>
    <row r="30" spans="1:10" x14ac:dyDescent="0.15">
      <c r="A30" t="str">
        <f t="shared" si="0"/>
        <v>タイ</v>
      </c>
      <c r="B30">
        <f t="shared" si="1"/>
        <v>38.960999999999999</v>
      </c>
      <c r="C30">
        <f t="shared" si="2"/>
        <v>21.03894</v>
      </c>
      <c r="D30">
        <f t="shared" si="3"/>
        <v>24.262650000000001</v>
      </c>
      <c r="E30">
        <f t="shared" si="4"/>
        <v>9.613500583333332</v>
      </c>
      <c r="F30">
        <f t="shared" si="5"/>
        <v>233.24899992821247</v>
      </c>
      <c r="G30" s="1">
        <f t="shared" si="6"/>
        <v>92.419393465750318</v>
      </c>
      <c r="H30">
        <f t="shared" si="7"/>
        <v>25.755179540784642</v>
      </c>
      <c r="I30">
        <f t="shared" si="8"/>
        <v>122.25347949396793</v>
      </c>
      <c r="J30">
        <f t="shared" si="9"/>
        <v>588.67618502250002</v>
      </c>
    </row>
    <row r="31" spans="1:10" x14ac:dyDescent="0.15">
      <c r="A31" t="s">
        <v>16</v>
      </c>
      <c r="B31">
        <f>SUM(B19:B30)</f>
        <v>176.3802</v>
      </c>
      <c r="C31">
        <f>SUM(C19:C30)</f>
        <v>137.10527300000001</v>
      </c>
      <c r="D31">
        <f t="shared" ref="D31:G31" si="10">SUM(D19:D30)</f>
        <v>0</v>
      </c>
      <c r="E31">
        <f t="shared" si="10"/>
        <v>0</v>
      </c>
      <c r="F31">
        <f t="shared" si="10"/>
        <v>8873.4180054167518</v>
      </c>
      <c r="G31">
        <f t="shared" si="10"/>
        <v>7715.1057503940547</v>
      </c>
      <c r="H31">
        <f t="shared" ref="H31" si="11">SUM(H19:H30)</f>
        <v>176.38019999999997</v>
      </c>
      <c r="I31">
        <f t="shared" ref="I31" si="12">SUM(I19:I30)</f>
        <v>10205.634199483606</v>
      </c>
      <c r="J31">
        <f t="shared" ref="J31" si="13">SUM(J19:J30)</f>
        <v>10419.002998349997</v>
      </c>
    </row>
    <row r="32" spans="1:10" x14ac:dyDescent="0.15">
      <c r="A32" t="s">
        <v>18</v>
      </c>
      <c r="B32">
        <f>AVERAGE(B19:B30)</f>
        <v>14.69835</v>
      </c>
      <c r="C32">
        <f>AVERAGE(C19:C30)</f>
        <v>11.425439416666668</v>
      </c>
    </row>
    <row r="34" spans="1:10" x14ac:dyDescent="0.15">
      <c r="D34" t="s">
        <v>32</v>
      </c>
      <c r="E34">
        <f>F31/G31</f>
        <v>1.1501356290500018</v>
      </c>
      <c r="H34" t="s">
        <v>36</v>
      </c>
      <c r="I34">
        <f>I31/J31</f>
        <v>0.97952118845726588</v>
      </c>
    </row>
    <row r="35" spans="1:10" x14ac:dyDescent="0.15">
      <c r="D35" t="s">
        <v>34</v>
      </c>
      <c r="E35">
        <f>B32-E34*C32</f>
        <v>1.5575450493393959</v>
      </c>
    </row>
    <row r="39" spans="1:10" x14ac:dyDescent="0.15">
      <c r="A39" t="s">
        <v>42</v>
      </c>
    </row>
    <row r="41" spans="1:10" x14ac:dyDescent="0.15">
      <c r="B41" t="s">
        <v>19</v>
      </c>
      <c r="C41" t="s">
        <v>21</v>
      </c>
      <c r="D41" t="s">
        <v>23</v>
      </c>
      <c r="E41" t="s">
        <v>25</v>
      </c>
      <c r="F41" t="s">
        <v>44</v>
      </c>
      <c r="G41" t="s">
        <v>27</v>
      </c>
      <c r="H41" t="s">
        <v>29</v>
      </c>
      <c r="I41" t="s">
        <v>38</v>
      </c>
      <c r="J41" t="s">
        <v>37</v>
      </c>
    </row>
    <row r="42" spans="1:10" x14ac:dyDescent="0.15">
      <c r="A42" t="str">
        <f>A2</f>
        <v>オーストラリア</v>
      </c>
      <c r="B42">
        <f>D2</f>
        <v>1.288</v>
      </c>
      <c r="C42">
        <f>C2</f>
        <v>1.06904</v>
      </c>
      <c r="D42">
        <f>B42-$B$53</f>
        <v>-1.83192</v>
      </c>
      <c r="E42">
        <f>C42-$C$53</f>
        <v>-1.1902333000000003</v>
      </c>
      <c r="F42">
        <f>D42*E42</f>
        <v>2.1804121869360005</v>
      </c>
      <c r="G42">
        <f>E42^2</f>
        <v>1.4166553084288906</v>
      </c>
      <c r="H42">
        <f>$E$56+$E$55*C42</f>
        <v>1.4806848257253453</v>
      </c>
      <c r="I42">
        <f>(H42-$B$53)^2</f>
        <v>2.6870919565792577</v>
      </c>
      <c r="J42">
        <f>D42^2</f>
        <v>3.3559308863999999</v>
      </c>
    </row>
    <row r="43" spans="1:10" x14ac:dyDescent="0.15">
      <c r="A43" t="str">
        <f t="shared" ref="A43:A46" si="14">A3</f>
        <v>イギリス</v>
      </c>
      <c r="B43">
        <f t="shared" ref="B43:B46" si="15">D3</f>
        <v>0.54500000000000004</v>
      </c>
      <c r="C43">
        <f t="shared" ref="C43:C46" si="16">C3</f>
        <v>0.67035</v>
      </c>
      <c r="D43">
        <f t="shared" ref="D43:D51" si="17">B43-$B$53</f>
        <v>-2.5749200000000001</v>
      </c>
      <c r="E43">
        <f t="shared" ref="E43:E51" si="18">C43-$C$53</f>
        <v>-1.5889233000000003</v>
      </c>
      <c r="F43">
        <f t="shared" ref="F43:F51" si="19">D43*E43</f>
        <v>4.0913503836360006</v>
      </c>
      <c r="G43">
        <f t="shared" ref="G43:G51" si="20">E43^2</f>
        <v>2.5246772532828907</v>
      </c>
      <c r="H43">
        <f t="shared" ref="H43:H51" si="21">$E$56+$E$55*C43</f>
        <v>0.93159359156851085</v>
      </c>
      <c r="I43">
        <f t="shared" ref="I43:I51" si="22">(H43-$B$53)^2</f>
        <v>4.7887724698386602</v>
      </c>
      <c r="J43">
        <f t="shared" ref="J43:J51" si="23">D43^2</f>
        <v>6.6302130064000009</v>
      </c>
    </row>
    <row r="44" spans="1:10" x14ac:dyDescent="0.15">
      <c r="A44" t="str">
        <f t="shared" si="14"/>
        <v>カナダ</v>
      </c>
      <c r="B44">
        <f t="shared" si="15"/>
        <v>1.2868999999999999</v>
      </c>
      <c r="C44">
        <f t="shared" si="16"/>
        <v>1.0809959999999998</v>
      </c>
      <c r="D44">
        <f t="shared" si="17"/>
        <v>-1.8330200000000001</v>
      </c>
      <c r="E44">
        <f t="shared" si="18"/>
        <v>-1.1782773000000004</v>
      </c>
      <c r="F44">
        <f t="shared" si="19"/>
        <v>2.1598058564460008</v>
      </c>
      <c r="G44">
        <f t="shared" si="20"/>
        <v>1.3883373956952909</v>
      </c>
      <c r="H44">
        <f t="shared" si="21"/>
        <v>1.4971510897289046</v>
      </c>
      <c r="I44">
        <f t="shared" si="22"/>
        <v>2.6333789361424382</v>
      </c>
      <c r="J44">
        <f t="shared" si="23"/>
        <v>3.3599623204000002</v>
      </c>
    </row>
    <row r="45" spans="1:10" x14ac:dyDescent="0.15">
      <c r="A45" t="str">
        <f t="shared" si="14"/>
        <v>中国</v>
      </c>
      <c r="B45">
        <f t="shared" si="15"/>
        <v>8.2767999999999997</v>
      </c>
      <c r="C45">
        <f t="shared" si="16"/>
        <v>3.6417919999999993</v>
      </c>
      <c r="D45">
        <f t="shared" si="17"/>
        <v>5.1568799999999992</v>
      </c>
      <c r="E45">
        <f t="shared" si="18"/>
        <v>1.382518699999999</v>
      </c>
      <c r="F45">
        <f t="shared" si="19"/>
        <v>7.129483033655994</v>
      </c>
      <c r="G45">
        <f t="shared" si="20"/>
        <v>1.9113579558496872</v>
      </c>
      <c r="H45">
        <f t="shared" si="21"/>
        <v>5.0239780381446781</v>
      </c>
      <c r="I45">
        <f t="shared" si="22"/>
        <v>3.6254370126233604</v>
      </c>
      <c r="J45">
        <f t="shared" si="23"/>
        <v>26.593411334399992</v>
      </c>
    </row>
    <row r="46" spans="1:10" x14ac:dyDescent="0.15">
      <c r="A46" t="str">
        <f t="shared" si="14"/>
        <v>ユーロ圏</v>
      </c>
      <c r="B46">
        <f t="shared" si="15"/>
        <v>0.78800000000000003</v>
      </c>
      <c r="C46">
        <f t="shared" si="16"/>
        <v>0.97711999999999999</v>
      </c>
      <c r="D46">
        <f t="shared" si="17"/>
        <v>-2.3319200000000002</v>
      </c>
      <c r="E46">
        <f t="shared" si="18"/>
        <v>-1.2821533000000003</v>
      </c>
      <c r="F46">
        <f t="shared" si="19"/>
        <v>2.989878923336001</v>
      </c>
      <c r="G46">
        <f t="shared" si="20"/>
        <v>1.6439170847008906</v>
      </c>
      <c r="H46">
        <f t="shared" si="21"/>
        <v>1.3540890589800139</v>
      </c>
      <c r="I46">
        <f t="shared" si="22"/>
        <v>3.1181589122635298</v>
      </c>
      <c r="J46">
        <f t="shared" si="23"/>
        <v>5.4378508864000006</v>
      </c>
    </row>
    <row r="47" spans="1:10" x14ac:dyDescent="0.15">
      <c r="A47" t="str">
        <f>A8</f>
        <v>マレーシア</v>
      </c>
      <c r="B47">
        <f>D8</f>
        <v>3.8</v>
      </c>
      <c r="C47">
        <f>C8</f>
        <v>1.7859999999999998</v>
      </c>
      <c r="D47">
        <f t="shared" si="17"/>
        <v>0.6800799999999998</v>
      </c>
      <c r="E47">
        <f t="shared" si="18"/>
        <v>-0.47327330000000045</v>
      </c>
      <c r="F47">
        <f t="shared" si="19"/>
        <v>-0.3218637058640002</v>
      </c>
      <c r="G47">
        <f t="shared" si="20"/>
        <v>0.22398761649289042</v>
      </c>
      <c r="H47">
        <f t="shared" si="21"/>
        <v>2.4681097705222652</v>
      </c>
      <c r="I47">
        <f t="shared" si="22"/>
        <v>0.4248565752518173</v>
      </c>
      <c r="J47">
        <f t="shared" si="23"/>
        <v>0.46250880639999969</v>
      </c>
    </row>
    <row r="48" spans="1:10" x14ac:dyDescent="0.15">
      <c r="A48" t="str">
        <f>A9</f>
        <v>メキシコ</v>
      </c>
      <c r="B48">
        <f>D9</f>
        <v>10.8231</v>
      </c>
      <c r="C48">
        <f>C9</f>
        <v>8.5502490000000009</v>
      </c>
      <c r="D48">
        <f t="shared" si="17"/>
        <v>7.7031799999999997</v>
      </c>
      <c r="E48">
        <f t="shared" si="18"/>
        <v>6.2909757000000006</v>
      </c>
      <c r="F48">
        <f t="shared" si="19"/>
        <v>48.460518192726006</v>
      </c>
      <c r="G48">
        <f t="shared" si="20"/>
        <v>39.576375257990499</v>
      </c>
      <c r="H48">
        <f t="shared" si="21"/>
        <v>11.78409419840893</v>
      </c>
      <c r="I48">
        <f t="shared" si="22"/>
        <v>75.067914540375014</v>
      </c>
      <c r="J48">
        <f t="shared" si="23"/>
        <v>59.338982112399997</v>
      </c>
    </row>
    <row r="49" spans="1:10" x14ac:dyDescent="0.15">
      <c r="A49" t="str">
        <f>A10</f>
        <v>ニュージーランド</v>
      </c>
      <c r="B49">
        <f>D10</f>
        <v>1.4670000000000001</v>
      </c>
      <c r="C49">
        <f>C10</f>
        <v>1.40832</v>
      </c>
      <c r="D49">
        <f t="shared" si="17"/>
        <v>-1.6529199999999999</v>
      </c>
      <c r="E49">
        <f t="shared" si="18"/>
        <v>-0.85095330000000025</v>
      </c>
      <c r="F49">
        <f t="shared" si="19"/>
        <v>1.4065577286360003</v>
      </c>
      <c r="G49">
        <f t="shared" si="20"/>
        <v>0.72412151878089037</v>
      </c>
      <c r="H49">
        <f t="shared" si="21"/>
        <v>1.9479543181247805</v>
      </c>
      <c r="I49">
        <f t="shared" si="22"/>
        <v>1.3735035594932483</v>
      </c>
      <c r="J49">
        <f t="shared" si="23"/>
        <v>2.7321445263999999</v>
      </c>
    </row>
    <row r="50" spans="1:10" x14ac:dyDescent="0.15">
      <c r="A50" t="str">
        <f>A11</f>
        <v>シンガポール</v>
      </c>
      <c r="B50">
        <f>D11</f>
        <v>1.6934</v>
      </c>
      <c r="C50">
        <f>C11</f>
        <v>1.1684459999999999</v>
      </c>
      <c r="D50">
        <f t="shared" si="17"/>
        <v>-1.42652</v>
      </c>
      <c r="E50">
        <f t="shared" si="18"/>
        <v>-1.0908273000000004</v>
      </c>
      <c r="F50">
        <f t="shared" si="19"/>
        <v>1.5560869599960006</v>
      </c>
      <c r="G50">
        <f t="shared" si="20"/>
        <v>1.1899041984252909</v>
      </c>
      <c r="H50">
        <f t="shared" si="21"/>
        <v>1.6175906001932132</v>
      </c>
      <c r="I50">
        <f t="shared" si="22"/>
        <v>2.2569936255238203</v>
      </c>
      <c r="J50">
        <f t="shared" si="23"/>
        <v>2.0349593104000001</v>
      </c>
    </row>
    <row r="51" spans="1:10" x14ac:dyDescent="0.15">
      <c r="A51" t="str">
        <f>A12</f>
        <v>スイス</v>
      </c>
      <c r="B51">
        <f>D12</f>
        <v>1.2310000000000001</v>
      </c>
      <c r="C51">
        <f>C12</f>
        <v>2.2404199999999999</v>
      </c>
      <c r="D51">
        <f t="shared" si="17"/>
        <v>-1.8889199999999999</v>
      </c>
      <c r="E51">
        <f t="shared" si="18"/>
        <v>-1.8853300000000406E-2</v>
      </c>
      <c r="F51">
        <f t="shared" si="19"/>
        <v>3.5612375436000765E-2</v>
      </c>
      <c r="G51">
        <f t="shared" si="20"/>
        <v>3.5544692089001532E-4</v>
      </c>
      <c r="H51">
        <f t="shared" si="21"/>
        <v>3.0939545086033529</v>
      </c>
      <c r="I51">
        <f t="shared" si="22"/>
        <v>6.7420674346935802E-4</v>
      </c>
      <c r="J51">
        <f t="shared" si="23"/>
        <v>3.5680187663999998</v>
      </c>
    </row>
    <row r="52" spans="1:10" x14ac:dyDescent="0.15">
      <c r="A52" t="s">
        <v>15</v>
      </c>
      <c r="B52">
        <f>SUM(B42:B51)</f>
        <v>31.199200000000001</v>
      </c>
      <c r="C52">
        <f t="shared" ref="C52:H52" si="24">SUM(C42:C51)</f>
        <v>22.592733000000003</v>
      </c>
      <c r="D52">
        <f t="shared" si="24"/>
        <v>0</v>
      </c>
      <c r="E52">
        <f t="shared" si="24"/>
        <v>-3.3306690738754696E-15</v>
      </c>
      <c r="F52">
        <f t="shared" si="24"/>
        <v>69.68784193494001</v>
      </c>
      <c r="G52">
        <f t="shared" si="24"/>
        <v>50.599689036568108</v>
      </c>
      <c r="H52">
        <f t="shared" si="24"/>
        <v>31.199199999999994</v>
      </c>
      <c r="I52">
        <f>SUM(I42:I51)</f>
        <v>95.976781794834608</v>
      </c>
      <c r="J52">
        <f>SUM(J42:J51)</f>
        <v>113.51398195599999</v>
      </c>
    </row>
    <row r="53" spans="1:10" x14ac:dyDescent="0.15">
      <c r="A53" t="s">
        <v>17</v>
      </c>
      <c r="B53">
        <f>AVERAGE(B42:B51)</f>
        <v>3.11992</v>
      </c>
      <c r="C53">
        <f>AVERAGE(C42:C51)</f>
        <v>2.2592733000000003</v>
      </c>
    </row>
    <row r="55" spans="1:10" x14ac:dyDescent="0.15">
      <c r="D55" t="s">
        <v>31</v>
      </c>
      <c r="E55">
        <f>F52/G52</f>
        <v>1.3772385416158783</v>
      </c>
      <c r="H55" t="s">
        <v>35</v>
      </c>
      <c r="I55">
        <f>I52/J52</f>
        <v>0.84550625518569944</v>
      </c>
    </row>
    <row r="56" spans="1:10" x14ac:dyDescent="0.15">
      <c r="D56" t="s">
        <v>33</v>
      </c>
      <c r="E56">
        <f>B53-E55*C53</f>
        <v>8.3617351963067854E-3</v>
      </c>
    </row>
  </sheetData>
  <phoneticPr fontId="1"/>
  <pageMargins left="0.7" right="0.7" top="0.75" bottom="0.75" header="0.3" footer="0.3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単回帰の例</vt:lpstr>
      <vt:lpstr>単回帰の例!Print_Area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asuka</dc:creator>
  <cp:lastModifiedBy>TAKEUCHI</cp:lastModifiedBy>
  <dcterms:created xsi:type="dcterms:W3CDTF">2011-12-08T11:21:22Z</dcterms:created>
  <dcterms:modified xsi:type="dcterms:W3CDTF">2013-08-09T06:05:23Z</dcterms:modified>
</cp:coreProperties>
</file>