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5480" windowHeight="8640" tabRatio="720"/>
  </bookViews>
  <sheets>
    <sheet name="消費関数実質データ" sheetId="13" r:id="rId1"/>
  </sheets>
  <calcPr calcId="145621"/>
</workbook>
</file>

<file path=xl/calcChain.xml><?xml version="1.0" encoding="utf-8"?>
<calcChain xmlns="http://schemas.openxmlformats.org/spreadsheetml/2006/main">
  <c r="E92" i="13" l="1"/>
  <c r="E90" i="13"/>
  <c r="B91" i="13"/>
  <c r="B90" i="13"/>
  <c r="B86" i="13"/>
  <c r="B87" i="13"/>
  <c r="B84" i="13"/>
  <c r="B82" i="13"/>
  <c r="B81" i="13"/>
  <c r="B56" i="13"/>
</calcChain>
</file>

<file path=xl/sharedStrings.xml><?xml version="1.0" encoding="utf-8"?>
<sst xmlns="http://schemas.openxmlformats.org/spreadsheetml/2006/main" count="108" uniqueCount="50">
  <si>
    <t>実質金融資産残高</t>
    <rPh sb="0" eb="2">
      <t>ジッシツ</t>
    </rPh>
    <rPh sb="2" eb="4">
      <t>キンユウ</t>
    </rPh>
    <rPh sb="4" eb="6">
      <t>シサン</t>
    </rPh>
    <rPh sb="6" eb="8">
      <t>ザンダカ</t>
    </rPh>
    <phoneticPr fontId="19"/>
  </si>
  <si>
    <t>実質民間最終消費支出</t>
    <rPh sb="0" eb="2">
      <t>ジッシツ</t>
    </rPh>
    <phoneticPr fontId="19"/>
  </si>
  <si>
    <t>RC</t>
    <phoneticPr fontId="19"/>
  </si>
  <si>
    <t>RYD</t>
    <phoneticPr fontId="19"/>
  </si>
  <si>
    <t>Year</t>
    <phoneticPr fontId="19"/>
  </si>
  <si>
    <t>実質国民総可処分所得</t>
    <phoneticPr fontId="19"/>
  </si>
  <si>
    <t>消費関数用年次データ1981－2007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</si>
  <si>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RMA</t>
    <phoneticPr fontId="19"/>
  </si>
  <si>
    <t>RYD_1</t>
    <phoneticPr fontId="19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</si>
  <si>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</si>
  <si>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</si>
  <si>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</si>
  <si>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</si>
  <si>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</si>
  <si>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</si>
  <si>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</si>
  <si>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</si>
  <si>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</si>
  <si>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</si>
  <si>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</si>
  <si>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</si>
  <si>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</si>
  <si>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</si>
  <si>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</si>
  <si>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</si>
  <si>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</si>
  <si>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</si>
  <si>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</si>
  <si>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</si>
  <si>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</si>
  <si>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</si>
  <si>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</si>
  <si>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</si>
  <si>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</si>
  <si>
    <t>X 値 2</t>
  </si>
  <si>
    <t>X 値 3</t>
  </si>
  <si>
    <t>H0モデル</t>
    <phoneticPr fontId="19"/>
  </si>
  <si>
    <t>Ｈ１前</t>
    <rPh sb="2" eb="3">
      <t>ゼン</t>
    </rPh>
    <phoneticPr fontId="19"/>
  </si>
  <si>
    <t>Ｈ１後半</t>
    <rPh sb="2" eb="4">
      <t>コウハン</t>
    </rPh>
    <phoneticPr fontId="19"/>
  </si>
  <si>
    <t>SSE0=</t>
    <phoneticPr fontId="19"/>
  </si>
  <si>
    <t>SSE11=</t>
    <phoneticPr fontId="19"/>
  </si>
  <si>
    <t>SSE12=</t>
    <phoneticPr fontId="19"/>
  </si>
  <si>
    <t>SSE1=</t>
    <phoneticPr fontId="19"/>
  </si>
  <si>
    <t>G=</t>
    <phoneticPr fontId="19"/>
  </si>
  <si>
    <t>n=</t>
    <phoneticPr fontId="19"/>
  </si>
  <si>
    <t>k=</t>
    <phoneticPr fontId="19"/>
  </si>
  <si>
    <t>Fの分子</t>
    <rPh sb="2" eb="4">
      <t>ブンシ</t>
    </rPh>
    <phoneticPr fontId="19"/>
  </si>
  <si>
    <t>Ｆの分母</t>
    <rPh sb="2" eb="4">
      <t>ブンボ</t>
    </rPh>
    <phoneticPr fontId="19"/>
  </si>
  <si>
    <t>Ｆ＝</t>
    <phoneticPr fontId="19"/>
  </si>
  <si>
    <t>5%点は，</t>
    <rPh sb="2" eb="3">
      <t>テン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</si>
</sst>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"/>
  </numFmts>
  <fonts count="22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</cellStyleXfs>
  <cellXfs count="20">
    <xf numFmtId="0" fontId="0" fillId="0" borderId="0" xfId="0"/>
    <xf numFmtId="0" fontId="21" fillId="0" borderId="0" xfId="41" applyFont="1" applyBorder="1" applyProtection="1"/>
    <xf numFmtId="0" fontId="21" fillId="0" borderId="0" xfId="41" applyFont="1" applyBorder="1" applyAlignment="1" applyProtection="1">
      <alignment horizontal="left"/>
    </xf>
    <xf numFmtId="0" fontId="21" fillId="0" borderId="0" xfId="42" applyFont="1" applyBorder="1" applyAlignment="1" applyProtection="1">
      <alignment horizontal="left"/>
    </xf>
    <xf numFmtId="0" fontId="21" fillId="0" borderId="0" xfId="41" applyFont="1" applyBorder="1" applyAlignment="1">
      <alignment horizontal="center"/>
    </xf>
    <xf numFmtId="176" fontId="21" fillId="0" borderId="0" xfId="42" applyNumberFormat="1" applyFont="1" applyBorder="1" applyAlignment="1">
      <alignment horizontal="right" vertical="center"/>
    </xf>
    <xf numFmtId="176" fontId="21" fillId="0" borderId="0" xfId="41" applyNumberFormat="1" applyFont="1" applyBorder="1" applyAlignment="1">
      <alignment horizontal="right" vertical="center"/>
    </xf>
    <xf numFmtId="0" fontId="21" fillId="0" borderId="0" xfId="41" applyFont="1" applyBorder="1"/>
    <xf numFmtId="0" fontId="21" fillId="0" borderId="0" xfId="42" applyFont="1" applyBorder="1"/>
    <xf numFmtId="0" fontId="21" fillId="0" borderId="0" xfId="0" applyFont="1" applyBorder="1"/>
    <xf numFmtId="0" fontId="21" fillId="0" borderId="0" xfId="42" applyFont="1" applyFill="1" applyBorder="1" applyAlignment="1" applyProtection="1">
      <alignment horizontal="left"/>
    </xf>
    <xf numFmtId="176" fontId="21" fillId="0" borderId="0" xfId="42" applyNumberFormat="1" applyFont="1" applyFill="1" applyBorder="1" applyAlignment="1">
      <alignment horizontal="right" vertical="center"/>
    </xf>
    <xf numFmtId="176" fontId="0" fillId="0" borderId="0" xfId="0" applyNumberFormat="1"/>
    <xf numFmtId="0" fontId="21" fillId="0" borderId="0" xfId="41" applyFont="1" applyBorder="1" applyAlignment="1">
      <alignment horizontal="left"/>
    </xf>
    <xf numFmtId="176" fontId="21" fillId="0" borderId="0" xfId="41" applyNumberFormat="1" applyFont="1" applyBorder="1" applyAlignment="1">
      <alignment horizontal="left" vertical="center"/>
    </xf>
    <xf numFmtId="176" fontId="21" fillId="0" borderId="0" xfId="0" applyNumberFormat="1" applyFont="1" applyBorder="1"/>
    <xf numFmtId="0" fontId="0" fillId="0" borderId="0" xfId="0" applyFill="1" applyBorder="1" applyAlignment="1"/>
    <xf numFmtId="0" fontId="0" fillId="0" borderId="10" xfId="0" applyFill="1" applyBorder="1" applyAlignment="1"/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Continuous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/>
    <cellStyle name="標準_201109国民経済計算データ_可処分所得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topLeftCell="A52" workbookViewId="0">
      <selection activeCell="E92" sqref="E92"/>
    </sheetView>
  </sheetViews>
  <sheetFormatPr defaultRowHeight="14.25"/>
  <cols>
    <col min="1" max="1" width="9" style="7"/>
    <col min="2" max="2" width="23.25" style="7" customWidth="1"/>
    <col min="3" max="4" width="21.375" style="8" customWidth="1"/>
    <col min="5" max="5" width="18.75" style="9" customWidth="1"/>
    <col min="7" max="7" width="10.5" bestFit="1" customWidth="1"/>
    <col min="8" max="8" width="9" style="9"/>
    <col min="9" max="9" width="10.5" style="9" bestFit="1" customWidth="1"/>
    <col min="10" max="16384" width="9" style="9"/>
  </cols>
  <sheetData>
    <row r="1" spans="1:9">
      <c r="A1" s="7" t="s">
        <v>6</v>
      </c>
    </row>
    <row r="2" spans="1:9">
      <c r="H2" s="1"/>
      <c r="I2" s="2"/>
    </row>
    <row r="3" spans="1:9">
      <c r="A3" s="1"/>
      <c r="B3" s="2" t="s">
        <v>1</v>
      </c>
      <c r="C3" s="3" t="s">
        <v>5</v>
      </c>
      <c r="D3" s="3" t="s">
        <v>5</v>
      </c>
      <c r="E3" s="9" t="s">
        <v>0</v>
      </c>
      <c r="H3" s="4"/>
      <c r="I3" s="6"/>
    </row>
    <row r="4" spans="1:9">
      <c r="A4" s="1" t="s">
        <v>4</v>
      </c>
      <c r="B4" s="2" t="s">
        <v>2</v>
      </c>
      <c r="C4" s="3" t="s">
        <v>3</v>
      </c>
      <c r="D4" s="3" t="s">
        <v>8</v>
      </c>
      <c r="E4" s="9" t="s">
        <v>7</v>
      </c>
      <c r="F4" s="10"/>
      <c r="G4" s="10"/>
      <c r="H4" s="13"/>
      <c r="I4" s="14"/>
    </row>
    <row r="5" spans="1:9">
      <c r="A5" s="4">
        <v>1981</v>
      </c>
      <c r="B5" s="6">
        <v>181000.2</v>
      </c>
      <c r="C5" s="5">
        <v>314386.40000000002</v>
      </c>
      <c r="D5" s="5">
        <v>304774.90000000002</v>
      </c>
      <c r="E5" s="9">
        <v>489346.84014869889</v>
      </c>
      <c r="F5" s="11"/>
      <c r="G5" s="12"/>
      <c r="H5" s="11"/>
      <c r="I5" s="6"/>
    </row>
    <row r="6" spans="1:9">
      <c r="A6" s="4">
        <v>1982</v>
      </c>
      <c r="B6" s="6">
        <v>188722.4</v>
      </c>
      <c r="C6" s="5">
        <v>322011.90000000002</v>
      </c>
      <c r="D6" s="5">
        <v>314386.40000000002</v>
      </c>
      <c r="E6" s="9">
        <v>527042.11165048543</v>
      </c>
      <c r="F6" s="11"/>
      <c r="G6" s="12"/>
      <c r="H6" s="11"/>
      <c r="I6" s="6"/>
    </row>
    <row r="7" spans="1:9">
      <c r="A7" s="4">
        <v>1983</v>
      </c>
      <c r="B7" s="6">
        <v>194070.8</v>
      </c>
      <c r="C7" s="5">
        <v>329101.90000000002</v>
      </c>
      <c r="D7" s="5">
        <v>322011.90000000002</v>
      </c>
      <c r="E7" s="9">
        <v>582493.46793349169</v>
      </c>
      <c r="F7" s="11"/>
      <c r="G7" s="12"/>
      <c r="H7" s="11"/>
      <c r="I7" s="6"/>
    </row>
    <row r="8" spans="1:9">
      <c r="A8" s="4">
        <v>1984</v>
      </c>
      <c r="B8" s="6">
        <v>198450.2</v>
      </c>
      <c r="C8" s="5">
        <v>338908.7</v>
      </c>
      <c r="D8" s="5">
        <v>329101.90000000002</v>
      </c>
      <c r="E8" s="9">
        <v>629559.54022988502</v>
      </c>
      <c r="F8" s="11"/>
      <c r="G8" s="12"/>
      <c r="H8" s="11"/>
      <c r="I8" s="6"/>
    </row>
    <row r="9" spans="1:9">
      <c r="A9" s="4">
        <v>1985</v>
      </c>
      <c r="B9" s="6">
        <v>205919.8</v>
      </c>
      <c r="C9" s="5">
        <v>358121.7</v>
      </c>
      <c r="D9" s="5">
        <v>338908.7</v>
      </c>
      <c r="E9" s="9">
        <v>683019.21348314604</v>
      </c>
      <c r="F9" s="11"/>
      <c r="G9" s="12"/>
      <c r="H9" s="11"/>
      <c r="I9" s="6"/>
    </row>
    <row r="10" spans="1:9">
      <c r="A10" s="4">
        <v>1986</v>
      </c>
      <c r="B10" s="6">
        <v>212428.1</v>
      </c>
      <c r="C10" s="5">
        <v>371861.8</v>
      </c>
      <c r="D10" s="5">
        <v>358121.7</v>
      </c>
      <c r="E10" s="9">
        <v>763625.71743929363</v>
      </c>
      <c r="F10" s="11"/>
      <c r="G10" s="12"/>
      <c r="H10" s="11"/>
      <c r="I10" s="6"/>
    </row>
    <row r="11" spans="1:9">
      <c r="A11" s="4">
        <v>1987</v>
      </c>
      <c r="B11" s="6">
        <v>220709.3</v>
      </c>
      <c r="C11" s="5">
        <v>386722.5</v>
      </c>
      <c r="D11" s="5">
        <v>371861.8</v>
      </c>
      <c r="E11" s="9">
        <v>846323.3480176212</v>
      </c>
      <c r="F11" s="11"/>
      <c r="G11" s="12"/>
      <c r="H11" s="11"/>
      <c r="I11" s="6"/>
    </row>
    <row r="12" spans="1:9">
      <c r="A12" s="4">
        <v>1988</v>
      </c>
      <c r="B12" s="6">
        <v>230958.4</v>
      </c>
      <c r="C12" s="5">
        <v>410766.9</v>
      </c>
      <c r="D12" s="5">
        <v>386722.5</v>
      </c>
      <c r="E12" s="9">
        <v>954802.72628135222</v>
      </c>
      <c r="F12" s="11"/>
      <c r="G12" s="12"/>
      <c r="H12" s="11"/>
      <c r="I12" s="6"/>
    </row>
    <row r="13" spans="1:9">
      <c r="A13" s="4">
        <v>1989</v>
      </c>
      <c r="B13" s="6">
        <v>241157.6</v>
      </c>
      <c r="C13" s="5">
        <v>431427.2</v>
      </c>
      <c r="D13" s="5">
        <v>410766.9</v>
      </c>
      <c r="E13" s="9">
        <v>1070629.3743372217</v>
      </c>
      <c r="F13" s="11"/>
      <c r="G13" s="12"/>
      <c r="H13" s="11"/>
      <c r="I13" s="6"/>
    </row>
    <row r="14" spans="1:9">
      <c r="A14" s="4">
        <v>1990</v>
      </c>
      <c r="B14" s="6">
        <v>252408.6</v>
      </c>
      <c r="C14" s="5">
        <v>455788.9</v>
      </c>
      <c r="D14" s="5">
        <v>431427.2</v>
      </c>
      <c r="E14" s="9">
        <v>1027010.0206611571</v>
      </c>
      <c r="F14" s="11"/>
      <c r="G14" s="12"/>
      <c r="H14" s="11"/>
      <c r="I14" s="6"/>
    </row>
    <row r="15" spans="1:9">
      <c r="A15" s="4">
        <v>1991</v>
      </c>
      <c r="B15" s="6">
        <v>257039.6</v>
      </c>
      <c r="C15" s="5">
        <v>471835.9</v>
      </c>
      <c r="D15" s="5">
        <v>455788.9</v>
      </c>
      <c r="E15" s="9">
        <v>1046293.7875751503</v>
      </c>
      <c r="F15" s="11"/>
      <c r="G15" s="11"/>
      <c r="H15" s="11"/>
      <c r="I15" s="15"/>
    </row>
    <row r="16" spans="1:9">
      <c r="A16" s="4">
        <v>1992</v>
      </c>
      <c r="B16" s="6">
        <v>262234.2</v>
      </c>
      <c r="C16" s="5">
        <v>478055.9</v>
      </c>
      <c r="D16" s="5">
        <v>471835.9</v>
      </c>
      <c r="E16" s="9">
        <v>1044534.1871921183</v>
      </c>
      <c r="F16" s="11"/>
      <c r="G16" s="11"/>
      <c r="H16" s="11"/>
      <c r="I16" s="15"/>
    </row>
    <row r="17" spans="1:9">
      <c r="A17" s="4">
        <v>1993</v>
      </c>
      <c r="B17" s="6">
        <v>264250.59999999998</v>
      </c>
      <c r="C17" s="5">
        <v>478547.3</v>
      </c>
      <c r="D17" s="5">
        <v>478055.9</v>
      </c>
      <c r="E17" s="9">
        <v>1101718.2174338885</v>
      </c>
      <c r="F17" s="11"/>
      <c r="G17" s="11"/>
      <c r="H17" s="11"/>
      <c r="I17" s="15"/>
    </row>
    <row r="18" spans="1:9">
      <c r="A18" s="4">
        <v>1994</v>
      </c>
      <c r="B18" s="6">
        <v>269749.5</v>
      </c>
      <c r="C18" s="5">
        <v>480173.3</v>
      </c>
      <c r="D18" s="5">
        <v>478547.3</v>
      </c>
      <c r="E18" s="9">
        <v>1161100.2932551322</v>
      </c>
      <c r="F18" s="11"/>
      <c r="G18" s="11"/>
      <c r="H18" s="11"/>
      <c r="I18" s="15"/>
    </row>
    <row r="19" spans="1:9">
      <c r="A19" s="4">
        <v>1995</v>
      </c>
      <c r="B19" s="6">
        <v>274169.7</v>
      </c>
      <c r="C19" s="5">
        <v>487568.1</v>
      </c>
      <c r="D19" s="5">
        <v>480173.3</v>
      </c>
      <c r="E19" s="9">
        <v>1212521.7221135029</v>
      </c>
      <c r="F19" s="11"/>
      <c r="G19" s="11"/>
      <c r="H19" s="11"/>
      <c r="I19" s="15"/>
    </row>
    <row r="20" spans="1:9">
      <c r="A20" s="4">
        <v>1996</v>
      </c>
      <c r="B20" s="6">
        <v>280003</v>
      </c>
      <c r="C20" s="5">
        <v>499707.8</v>
      </c>
      <c r="D20" s="5">
        <v>487568.1</v>
      </c>
      <c r="E20" s="9">
        <v>1257892.0588235292</v>
      </c>
      <c r="F20" s="11"/>
      <c r="G20" s="11"/>
      <c r="H20" s="11"/>
      <c r="I20" s="15"/>
    </row>
    <row r="21" spans="1:9">
      <c r="A21" s="4">
        <v>1997</v>
      </c>
      <c r="B21" s="6">
        <v>281316.8</v>
      </c>
      <c r="C21" s="5">
        <v>505048.8</v>
      </c>
      <c r="D21" s="5">
        <v>499707.8</v>
      </c>
      <c r="E21" s="9">
        <v>1263504.3774319068</v>
      </c>
      <c r="F21" s="11"/>
      <c r="G21" s="11"/>
      <c r="H21" s="11"/>
      <c r="I21" s="15"/>
    </row>
    <row r="22" spans="1:9">
      <c r="A22" s="4">
        <v>1998</v>
      </c>
      <c r="B22" s="6">
        <v>278649.59999999998</v>
      </c>
      <c r="C22" s="5">
        <v>498183.1</v>
      </c>
      <c r="D22" s="5">
        <v>505048.8</v>
      </c>
      <c r="E22" s="9">
        <v>1289971.9844357977</v>
      </c>
      <c r="F22" s="11"/>
      <c r="G22" s="11"/>
      <c r="H22" s="11"/>
      <c r="I22" s="15"/>
    </row>
    <row r="23" spans="1:9">
      <c r="A23" s="4">
        <v>1999</v>
      </c>
      <c r="B23" s="6">
        <v>280997.90000000002</v>
      </c>
      <c r="C23" s="5">
        <v>497518</v>
      </c>
      <c r="D23" s="5">
        <v>498183.1</v>
      </c>
      <c r="E23" s="9">
        <v>1389274.8031496063</v>
      </c>
      <c r="F23" s="11"/>
      <c r="G23" s="11"/>
      <c r="H23" s="11"/>
      <c r="I23" s="15"/>
    </row>
    <row r="24" spans="1:9">
      <c r="A24" s="4">
        <v>2000</v>
      </c>
      <c r="B24" s="6">
        <v>282786.3</v>
      </c>
      <c r="C24" s="5">
        <v>505945.9</v>
      </c>
      <c r="D24" s="5">
        <v>497518</v>
      </c>
      <c r="E24" s="9">
        <v>1414657.1</v>
      </c>
      <c r="F24" s="11"/>
      <c r="G24" s="11"/>
      <c r="H24" s="11"/>
      <c r="I24" s="15"/>
    </row>
    <row r="25" spans="1:9">
      <c r="A25" s="4">
        <v>2001</v>
      </c>
      <c r="B25" s="6">
        <v>287422.5</v>
      </c>
      <c r="C25" s="5">
        <v>505478.2</v>
      </c>
      <c r="D25" s="5">
        <v>505945.9</v>
      </c>
      <c r="E25" s="9">
        <v>1409891.2867274568</v>
      </c>
      <c r="F25" s="11"/>
      <c r="G25" s="11"/>
      <c r="H25" s="11"/>
      <c r="I25" s="15"/>
    </row>
    <row r="26" spans="1:9">
      <c r="A26" s="4">
        <v>2002</v>
      </c>
      <c r="B26" s="6">
        <v>290572</v>
      </c>
      <c r="C26" s="5">
        <v>508863</v>
      </c>
      <c r="D26" s="5">
        <v>505478.2</v>
      </c>
      <c r="E26" s="9">
        <v>1419756.2757201646</v>
      </c>
      <c r="F26" s="11"/>
      <c r="G26" s="11"/>
      <c r="H26" s="11"/>
      <c r="I26" s="15"/>
    </row>
    <row r="27" spans="1:9">
      <c r="A27" s="4">
        <v>2003</v>
      </c>
      <c r="B27" s="6">
        <v>292592.09999999998</v>
      </c>
      <c r="C27" s="5">
        <v>517713.4</v>
      </c>
      <c r="D27" s="5">
        <v>508863</v>
      </c>
      <c r="E27" s="9">
        <v>1484907.5471698113</v>
      </c>
      <c r="F27" s="11"/>
      <c r="G27" s="11"/>
      <c r="H27" s="11"/>
      <c r="I27" s="15"/>
    </row>
    <row r="28" spans="1:9">
      <c r="A28" s="4">
        <v>2004</v>
      </c>
      <c r="B28" s="6">
        <v>298443.09999999998</v>
      </c>
      <c r="C28" s="5">
        <v>530307.1</v>
      </c>
      <c r="D28" s="5">
        <v>517713.4</v>
      </c>
      <c r="E28" s="9">
        <v>1536396.1742826782</v>
      </c>
      <c r="F28" s="11"/>
      <c r="G28" s="11"/>
      <c r="H28" s="11"/>
      <c r="I28" s="15"/>
    </row>
    <row r="29" spans="1:9">
      <c r="A29" s="4">
        <v>2005</v>
      </c>
      <c r="B29" s="6">
        <v>303925.5</v>
      </c>
      <c r="C29" s="5">
        <v>545316.80000000005</v>
      </c>
      <c r="D29" s="5">
        <v>530307.1</v>
      </c>
      <c r="E29" s="9">
        <v>1665349.5135135138</v>
      </c>
      <c r="F29" s="11"/>
      <c r="G29" s="11"/>
      <c r="H29" s="11"/>
      <c r="I29" s="15"/>
    </row>
    <row r="30" spans="1:9">
      <c r="A30" s="4">
        <v>2006</v>
      </c>
      <c r="B30" s="6">
        <v>309510.2</v>
      </c>
      <c r="C30" s="5">
        <v>553582.19999999995</v>
      </c>
      <c r="D30" s="5">
        <v>545316.80000000005</v>
      </c>
      <c r="E30" s="9">
        <v>1703642.3286180631</v>
      </c>
      <c r="F30" s="11"/>
      <c r="G30" s="11"/>
      <c r="H30" s="11"/>
      <c r="I30" s="15"/>
    </row>
    <row r="31" spans="1:9">
      <c r="A31" s="4">
        <v>2007</v>
      </c>
      <c r="B31" s="6">
        <v>319617.7</v>
      </c>
      <c r="C31" s="5">
        <v>566452</v>
      </c>
      <c r="D31" s="5">
        <v>553582.19999999995</v>
      </c>
      <c r="E31" s="9">
        <v>1679010.4444444445</v>
      </c>
      <c r="F31" s="11"/>
      <c r="G31" s="11"/>
      <c r="H31" s="11"/>
      <c r="I31" s="15"/>
    </row>
    <row r="34" spans="1:9">
      <c r="A34" s="7" t="s">
        <v>36</v>
      </c>
    </row>
    <row r="35" spans="1:9">
      <c r="A35" t="s">
        <v>9</v>
      </c>
      <c r="B35"/>
      <c r="C35"/>
      <c r="D35"/>
      <c r="E35"/>
      <c r="H35"/>
      <c r="I35"/>
    </row>
    <row r="36" spans="1:9" ht="15" thickBot="1">
      <c r="A36"/>
      <c r="B36"/>
      <c r="C36"/>
      <c r="D36"/>
      <c r="E36"/>
      <c r="H36"/>
      <c r="I36"/>
    </row>
    <row r="37" spans="1:9">
      <c r="A37" s="19" t="s">
        <v>10</v>
      </c>
      <c r="B37" s="19"/>
      <c r="C37"/>
      <c r="D37"/>
      <c r="E37"/>
      <c r="H37"/>
      <c r="I37"/>
    </row>
    <row r="38" spans="1:9">
      <c r="A38" s="16" t="s">
        <v>11</v>
      </c>
      <c r="B38" s="16">
        <v>0.99869504170221213</v>
      </c>
      <c r="C38"/>
      <c r="D38"/>
      <c r="E38"/>
      <c r="H38"/>
      <c r="I38"/>
    </row>
    <row r="39" spans="1:9">
      <c r="A39" s="16" t="s">
        <v>12</v>
      </c>
      <c r="B39" s="16">
        <v>0.99739178632058312</v>
      </c>
      <c r="C39"/>
      <c r="D39"/>
      <c r="E39"/>
      <c r="H39"/>
      <c r="I39"/>
    </row>
    <row r="40" spans="1:9">
      <c r="A40" s="16" t="s">
        <v>13</v>
      </c>
      <c r="B40" s="16">
        <v>0.99705158453631137</v>
      </c>
      <c r="C40"/>
      <c r="D40"/>
      <c r="E40"/>
      <c r="H40"/>
      <c r="I40"/>
    </row>
    <row r="41" spans="1:9">
      <c r="A41" s="16" t="s">
        <v>14</v>
      </c>
      <c r="B41" s="16">
        <v>2181.314167207925</v>
      </c>
      <c r="C41"/>
      <c r="D41"/>
      <c r="E41"/>
      <c r="H41"/>
      <c r="I41"/>
    </row>
    <row r="42" spans="1:9" ht="15" thickBot="1">
      <c r="A42" s="17" t="s">
        <v>15</v>
      </c>
      <c r="B42" s="17">
        <v>27</v>
      </c>
      <c r="C42"/>
      <c r="D42"/>
      <c r="E42"/>
      <c r="H42"/>
      <c r="I42"/>
    </row>
    <row r="43" spans="1:9">
      <c r="A43"/>
      <c r="B43"/>
      <c r="C43"/>
      <c r="D43"/>
      <c r="E43"/>
      <c r="H43"/>
      <c r="I43"/>
    </row>
    <row r="44" spans="1:9" ht="15" thickBot="1">
      <c r="A44" t="s">
        <v>16</v>
      </c>
      <c r="B44"/>
      <c r="C44"/>
      <c r="D44"/>
      <c r="E44"/>
      <c r="H44"/>
      <c r="I44"/>
    </row>
    <row r="45" spans="1:9">
      <c r="A45" s="18"/>
      <c r="B45" s="18" t="s">
        <v>21</v>
      </c>
      <c r="C45" s="18" t="s">
        <v>22</v>
      </c>
      <c r="D45" s="18" t="s">
        <v>23</v>
      </c>
      <c r="E45" s="18" t="s">
        <v>24</v>
      </c>
      <c r="F45" s="18" t="s">
        <v>25</v>
      </c>
      <c r="H45"/>
      <c r="I45"/>
    </row>
    <row r="46" spans="1:9">
      <c r="A46" s="16" t="s">
        <v>17</v>
      </c>
      <c r="B46" s="16">
        <v>3</v>
      </c>
      <c r="C46" s="16">
        <v>41849174447.137238</v>
      </c>
      <c r="D46" s="16">
        <v>13949724815.712412</v>
      </c>
      <c r="E46" s="16">
        <v>2931.7653005718089</v>
      </c>
      <c r="F46" s="16">
        <v>7.6558431570436674E-30</v>
      </c>
      <c r="H46"/>
      <c r="I46"/>
    </row>
    <row r="47" spans="1:9">
      <c r="A47" s="16" t="s">
        <v>18</v>
      </c>
      <c r="B47" s="16">
        <v>23</v>
      </c>
      <c r="C47" s="16">
        <v>109437024.40942609</v>
      </c>
      <c r="D47" s="16">
        <v>4758131.496062004</v>
      </c>
      <c r="E47" s="16"/>
      <c r="F47" s="16"/>
      <c r="H47"/>
      <c r="I47"/>
    </row>
    <row r="48" spans="1:9" ht="15" thickBot="1">
      <c r="A48" s="17" t="s">
        <v>19</v>
      </c>
      <c r="B48" s="17">
        <v>26</v>
      </c>
      <c r="C48" s="17">
        <v>41958611471.546661</v>
      </c>
      <c r="D48" s="17"/>
      <c r="E48" s="17"/>
      <c r="F48" s="17"/>
      <c r="H48"/>
      <c r="I48"/>
    </row>
    <row r="49" spans="1:20" ht="15" thickBot="1">
      <c r="A49"/>
      <c r="B49"/>
      <c r="C49"/>
      <c r="D49"/>
      <c r="E49"/>
      <c r="H49"/>
      <c r="I49"/>
    </row>
    <row r="50" spans="1:20">
      <c r="A50" s="18"/>
      <c r="B50" s="18" t="s">
        <v>26</v>
      </c>
      <c r="C50" s="18" t="s">
        <v>14</v>
      </c>
      <c r="D50" s="18" t="s">
        <v>27</v>
      </c>
      <c r="E50" s="18" t="s">
        <v>28</v>
      </c>
      <c r="F50" s="18" t="s">
        <v>29</v>
      </c>
      <c r="G50" s="18" t="s">
        <v>30</v>
      </c>
      <c r="H50" s="18" t="s">
        <v>31</v>
      </c>
      <c r="I50" s="18" t="s">
        <v>32</v>
      </c>
    </row>
    <row r="51" spans="1:20">
      <c r="A51" s="16" t="s">
        <v>20</v>
      </c>
      <c r="B51" s="16">
        <v>49143.134086678889</v>
      </c>
      <c r="C51" s="16">
        <v>6003.133424661547</v>
      </c>
      <c r="D51" s="16">
        <v>8.1862471829783701</v>
      </c>
      <c r="E51" s="16">
        <v>2.883446200246206E-8</v>
      </c>
      <c r="F51" s="16">
        <v>36724.706441391812</v>
      </c>
      <c r="G51" s="16">
        <v>61561.561731965965</v>
      </c>
      <c r="H51" s="16">
        <v>36724.706441391812</v>
      </c>
      <c r="I51" s="16">
        <v>61561.561731965965</v>
      </c>
    </row>
    <row r="52" spans="1:20">
      <c r="A52" s="16" t="s">
        <v>33</v>
      </c>
      <c r="B52" s="16">
        <v>0.21684917374223275</v>
      </c>
      <c r="C52" s="16">
        <v>6.6929069305414257E-2</v>
      </c>
      <c r="D52" s="16">
        <v>3.2399848973350456</v>
      </c>
      <c r="E52" s="16">
        <v>3.6156120920496091E-3</v>
      </c>
      <c r="F52" s="16">
        <v>7.839584516532358E-2</v>
      </c>
      <c r="G52" s="16">
        <v>0.35530250231914196</v>
      </c>
      <c r="H52" s="16">
        <v>7.839584516532358E-2</v>
      </c>
      <c r="I52" s="16">
        <v>0.35530250231914196</v>
      </c>
    </row>
    <row r="53" spans="1:20">
      <c r="A53" s="16" t="s">
        <v>34</v>
      </c>
      <c r="B53" s="16">
        <v>0.16845596437636454</v>
      </c>
      <c r="C53" s="16">
        <v>5.8479705353267498E-2</v>
      </c>
      <c r="D53" s="16">
        <v>2.8805884598553679</v>
      </c>
      <c r="E53" s="16">
        <v>8.4437567858107656E-3</v>
      </c>
      <c r="F53" s="16">
        <v>4.7481476842264128E-2</v>
      </c>
      <c r="G53" s="16">
        <v>0.28943045191046496</v>
      </c>
      <c r="H53" s="16">
        <v>4.7481476842264128E-2</v>
      </c>
      <c r="I53" s="16">
        <v>0.28943045191046496</v>
      </c>
    </row>
    <row r="54" spans="1:20" ht="15" thickBot="1">
      <c r="A54" s="17" t="s">
        <v>35</v>
      </c>
      <c r="B54" s="17">
        <v>2.9948088266344885E-2</v>
      </c>
      <c r="C54" s="17">
        <v>5.2275388265226302E-3</v>
      </c>
      <c r="D54" s="17">
        <v>5.7289078589716409</v>
      </c>
      <c r="E54" s="17">
        <v>7.7975595128089666E-6</v>
      </c>
      <c r="F54" s="17">
        <v>1.9134100289097782E-2</v>
      </c>
      <c r="G54" s="17">
        <v>4.0762076243591988E-2</v>
      </c>
      <c r="H54" s="17">
        <v>1.9134100289097782E-2</v>
      </c>
      <c r="I54" s="17">
        <v>4.0762076243591988E-2</v>
      </c>
    </row>
    <row r="55" spans="1:20">
      <c r="A55"/>
      <c r="B55"/>
      <c r="C55"/>
      <c r="D55"/>
      <c r="E55"/>
      <c r="H55"/>
      <c r="I55"/>
    </row>
    <row r="56" spans="1:20">
      <c r="A56" t="s">
        <v>39</v>
      </c>
      <c r="B56">
        <f>C47</f>
        <v>109437024.40942609</v>
      </c>
      <c r="C56"/>
      <c r="D56"/>
      <c r="E56"/>
      <c r="H56"/>
      <c r="I56"/>
    </row>
    <row r="57" spans="1:20">
      <c r="A57"/>
      <c r="B57"/>
      <c r="C57"/>
      <c r="D57"/>
      <c r="E57"/>
      <c r="H57"/>
      <c r="I57"/>
    </row>
    <row r="58" spans="1:20">
      <c r="A58" s="7" t="s">
        <v>37</v>
      </c>
      <c r="L58" s="9" t="s">
        <v>38</v>
      </c>
    </row>
    <row r="59" spans="1:20">
      <c r="A59" t="s">
        <v>9</v>
      </c>
      <c r="B59"/>
      <c r="C59"/>
      <c r="D59"/>
      <c r="E59"/>
      <c r="H59"/>
      <c r="I59"/>
      <c r="L59" t="s">
        <v>9</v>
      </c>
      <c r="M59"/>
      <c r="N59"/>
      <c r="O59"/>
      <c r="P59"/>
      <c r="Q59"/>
      <c r="R59"/>
      <c r="S59"/>
      <c r="T59"/>
    </row>
    <row r="60" spans="1:20" ht="15" thickBot="1">
      <c r="A60"/>
      <c r="B60"/>
      <c r="C60"/>
      <c r="D60"/>
      <c r="E60"/>
      <c r="H60"/>
      <c r="I60"/>
      <c r="L60"/>
      <c r="M60"/>
      <c r="N60"/>
      <c r="O60"/>
      <c r="P60"/>
      <c r="Q60"/>
      <c r="R60"/>
      <c r="S60"/>
      <c r="T60"/>
    </row>
    <row r="61" spans="1:20">
      <c r="A61" s="19" t="s">
        <v>10</v>
      </c>
      <c r="B61" s="19"/>
      <c r="C61"/>
      <c r="D61"/>
      <c r="E61"/>
      <c r="H61"/>
      <c r="I61"/>
      <c r="L61" s="19" t="s">
        <v>10</v>
      </c>
      <c r="M61" s="19"/>
      <c r="N61"/>
      <c r="O61"/>
      <c r="P61"/>
      <c r="Q61"/>
      <c r="R61"/>
      <c r="S61"/>
      <c r="T61"/>
    </row>
    <row r="62" spans="1:20">
      <c r="A62" s="16" t="s">
        <v>11</v>
      </c>
      <c r="B62" s="16">
        <v>0.99815691975883702</v>
      </c>
      <c r="C62"/>
      <c r="D62"/>
      <c r="E62"/>
      <c r="H62"/>
      <c r="I62"/>
      <c r="L62" s="16" t="s">
        <v>11</v>
      </c>
      <c r="M62" s="16">
        <v>0.99138618050590543</v>
      </c>
      <c r="N62"/>
      <c r="O62"/>
      <c r="P62"/>
      <c r="Q62"/>
      <c r="R62"/>
      <c r="S62"/>
      <c r="T62"/>
    </row>
    <row r="63" spans="1:20">
      <c r="A63" s="16" t="s">
        <v>12</v>
      </c>
      <c r="B63" s="16">
        <v>0.99631723646244952</v>
      </c>
      <c r="C63"/>
      <c r="D63"/>
      <c r="E63"/>
      <c r="H63"/>
      <c r="I63"/>
      <c r="L63" s="16" t="s">
        <v>12</v>
      </c>
      <c r="M63" s="16">
        <v>0.9828465588980877</v>
      </c>
      <c r="N63"/>
      <c r="O63"/>
      <c r="P63"/>
      <c r="Q63"/>
      <c r="R63"/>
      <c r="S63"/>
      <c r="T63"/>
    </row>
    <row r="64" spans="1:20">
      <c r="A64" s="16" t="s">
        <v>13</v>
      </c>
      <c r="B64" s="16">
        <v>0.99447585469367417</v>
      </c>
      <c r="C64"/>
      <c r="D64"/>
      <c r="E64"/>
      <c r="H64"/>
      <c r="I64"/>
      <c r="L64" s="16" t="s">
        <v>13</v>
      </c>
      <c r="M64" s="16">
        <v>0.97888807248995413</v>
      </c>
      <c r="N64"/>
      <c r="O64"/>
      <c r="P64"/>
      <c r="Q64"/>
      <c r="R64"/>
      <c r="S64"/>
      <c r="T64"/>
    </row>
    <row r="65" spans="1:20">
      <c r="A65" s="16" t="s">
        <v>14</v>
      </c>
      <c r="B65" s="16">
        <v>1744.815393611641</v>
      </c>
      <c r="C65"/>
      <c r="D65"/>
      <c r="E65"/>
      <c r="H65"/>
      <c r="I65"/>
      <c r="L65" s="16" t="s">
        <v>14</v>
      </c>
      <c r="M65" s="16">
        <v>2464.9462156849245</v>
      </c>
      <c r="N65"/>
      <c r="O65"/>
      <c r="P65"/>
      <c r="Q65"/>
      <c r="R65"/>
      <c r="S65"/>
      <c r="T65"/>
    </row>
    <row r="66" spans="1:20" ht="15" thickBot="1">
      <c r="A66" s="17" t="s">
        <v>15</v>
      </c>
      <c r="B66" s="17">
        <v>10</v>
      </c>
      <c r="C66"/>
      <c r="D66"/>
      <c r="E66"/>
      <c r="H66"/>
      <c r="I66"/>
      <c r="L66" s="17" t="s">
        <v>15</v>
      </c>
      <c r="M66" s="17">
        <v>17</v>
      </c>
      <c r="N66"/>
      <c r="O66"/>
      <c r="P66"/>
      <c r="Q66"/>
      <c r="R66"/>
      <c r="S66"/>
      <c r="T66"/>
    </row>
    <row r="67" spans="1:20">
      <c r="A67"/>
      <c r="B67"/>
      <c r="C67"/>
      <c r="D67"/>
      <c r="E67"/>
      <c r="H67"/>
      <c r="I67"/>
      <c r="L67"/>
      <c r="M67"/>
      <c r="N67"/>
      <c r="O67"/>
      <c r="P67"/>
      <c r="Q67"/>
      <c r="R67"/>
      <c r="S67"/>
      <c r="T67"/>
    </row>
    <row r="68" spans="1:20" ht="15" thickBot="1">
      <c r="A68" t="s">
        <v>16</v>
      </c>
      <c r="B68"/>
      <c r="C68"/>
      <c r="D68"/>
      <c r="E68"/>
      <c r="H68"/>
      <c r="I68"/>
      <c r="L68" t="s">
        <v>16</v>
      </c>
      <c r="M68"/>
      <c r="N68"/>
      <c r="O68"/>
      <c r="P68"/>
      <c r="Q68"/>
      <c r="R68"/>
      <c r="S68"/>
      <c r="T68"/>
    </row>
    <row r="69" spans="1:20">
      <c r="A69" s="18"/>
      <c r="B69" s="18" t="s">
        <v>21</v>
      </c>
      <c r="C69" s="18" t="s">
        <v>22</v>
      </c>
      <c r="D69" s="18" t="s">
        <v>23</v>
      </c>
      <c r="E69" s="18" t="s">
        <v>24</v>
      </c>
      <c r="F69" s="18" t="s">
        <v>25</v>
      </c>
      <c r="H69"/>
      <c r="I69"/>
      <c r="L69" s="18"/>
      <c r="M69" s="18" t="s">
        <v>21</v>
      </c>
      <c r="N69" s="18" t="s">
        <v>22</v>
      </c>
      <c r="O69" s="18" t="s">
        <v>23</v>
      </c>
      <c r="P69" s="18" t="s">
        <v>24</v>
      </c>
      <c r="Q69" s="18" t="s">
        <v>25</v>
      </c>
      <c r="R69"/>
      <c r="S69"/>
      <c r="T69"/>
    </row>
    <row r="70" spans="1:20">
      <c r="A70" s="16" t="s">
        <v>17</v>
      </c>
      <c r="B70" s="16">
        <v>3</v>
      </c>
      <c r="C70" s="16">
        <v>4941673271.8372946</v>
      </c>
      <c r="D70" s="16">
        <v>1647224423.9457648</v>
      </c>
      <c r="E70" s="16">
        <v>541.07043599391886</v>
      </c>
      <c r="F70" s="16">
        <v>1.09111099342374E-7</v>
      </c>
      <c r="H70"/>
      <c r="I70"/>
      <c r="L70" s="16" t="s">
        <v>17</v>
      </c>
      <c r="M70" s="16">
        <v>3</v>
      </c>
      <c r="N70" s="16">
        <v>4525772437.6085596</v>
      </c>
      <c r="O70" s="16">
        <v>1508590812.5361865</v>
      </c>
      <c r="P70" s="16">
        <v>248.28847634252529</v>
      </c>
      <c r="Q70" s="16">
        <v>1.0064293792084194E-11</v>
      </c>
      <c r="R70"/>
      <c r="S70"/>
      <c r="T70"/>
    </row>
    <row r="71" spans="1:20">
      <c r="A71" s="16" t="s">
        <v>18</v>
      </c>
      <c r="B71" s="16">
        <v>6</v>
      </c>
      <c r="C71" s="16">
        <v>18266284.546704873</v>
      </c>
      <c r="D71" s="16">
        <v>3044380.7577841454</v>
      </c>
      <c r="E71" s="16"/>
      <c r="F71" s="16"/>
      <c r="H71"/>
      <c r="I71"/>
      <c r="L71" s="16" t="s">
        <v>18</v>
      </c>
      <c r="M71" s="16">
        <v>13</v>
      </c>
      <c r="N71" s="16">
        <v>78987478.000852585</v>
      </c>
      <c r="O71" s="16">
        <v>6075959.8462194297</v>
      </c>
      <c r="P71" s="16"/>
      <c r="Q71" s="16"/>
      <c r="R71"/>
      <c r="S71"/>
      <c r="T71"/>
    </row>
    <row r="72" spans="1:20" ht="15" thickBot="1">
      <c r="A72" s="17" t="s">
        <v>19</v>
      </c>
      <c r="B72" s="17">
        <v>9</v>
      </c>
      <c r="C72" s="17">
        <v>4959939556.3839998</v>
      </c>
      <c r="D72" s="17"/>
      <c r="E72" s="17"/>
      <c r="F72" s="17"/>
      <c r="H72"/>
      <c r="I72"/>
      <c r="L72" s="17" t="s">
        <v>19</v>
      </c>
      <c r="M72" s="17">
        <v>16</v>
      </c>
      <c r="N72" s="17">
        <v>4604759915.6094122</v>
      </c>
      <c r="O72" s="17"/>
      <c r="P72" s="17"/>
      <c r="Q72" s="17"/>
      <c r="R72"/>
      <c r="S72"/>
      <c r="T72"/>
    </row>
    <row r="73" spans="1:20" ht="15" thickBot="1">
      <c r="A73"/>
      <c r="B73"/>
      <c r="C73"/>
      <c r="D73"/>
      <c r="E73"/>
      <c r="H73"/>
      <c r="I73"/>
      <c r="L73"/>
      <c r="M73"/>
      <c r="N73"/>
      <c r="O73"/>
      <c r="P73"/>
      <c r="Q73"/>
      <c r="R73"/>
      <c r="S73"/>
      <c r="T73"/>
    </row>
    <row r="74" spans="1:20">
      <c r="A74" s="18"/>
      <c r="B74" s="18" t="s">
        <v>26</v>
      </c>
      <c r="C74" s="18" t="s">
        <v>14</v>
      </c>
      <c r="D74" s="18" t="s">
        <v>27</v>
      </c>
      <c r="E74" s="18" t="s">
        <v>28</v>
      </c>
      <c r="F74" s="18" t="s">
        <v>29</v>
      </c>
      <c r="G74" s="18" t="s">
        <v>30</v>
      </c>
      <c r="H74" s="18" t="s">
        <v>31</v>
      </c>
      <c r="I74" s="18" t="s">
        <v>32</v>
      </c>
      <c r="L74" s="18"/>
      <c r="M74" s="18" t="s">
        <v>26</v>
      </c>
      <c r="N74" s="18" t="s">
        <v>14</v>
      </c>
      <c r="O74" s="18" t="s">
        <v>27</v>
      </c>
      <c r="P74" s="18" t="s">
        <v>28</v>
      </c>
      <c r="Q74" s="18" t="s">
        <v>29</v>
      </c>
      <c r="R74" s="18" t="s">
        <v>30</v>
      </c>
      <c r="S74" s="18" t="s">
        <v>31</v>
      </c>
      <c r="T74" s="18" t="s">
        <v>32</v>
      </c>
    </row>
    <row r="75" spans="1:20">
      <c r="A75" s="16" t="s">
        <v>20</v>
      </c>
      <c r="B75" s="16">
        <v>36195.823977411681</v>
      </c>
      <c r="C75" s="16">
        <v>14616.046940698699</v>
      </c>
      <c r="D75" s="16">
        <v>2.4764441523941487</v>
      </c>
      <c r="E75" s="16">
        <v>4.8036247162057198E-2</v>
      </c>
      <c r="F75" s="16">
        <v>431.64550132485601</v>
      </c>
      <c r="G75" s="16">
        <v>71960.002453498513</v>
      </c>
      <c r="H75" s="16">
        <v>431.64550132485601</v>
      </c>
      <c r="I75" s="16">
        <v>71960.002453498513</v>
      </c>
      <c r="L75" s="16" t="s">
        <v>20</v>
      </c>
      <c r="M75" s="16">
        <v>25158.038196537585</v>
      </c>
      <c r="N75" s="16">
        <v>29612.146426210777</v>
      </c>
      <c r="O75" s="16">
        <v>0.84958509371239976</v>
      </c>
      <c r="P75" s="16">
        <v>0.41092922637231866</v>
      </c>
      <c r="Q75" s="16">
        <v>-38815.114793234876</v>
      </c>
      <c r="R75" s="16">
        <v>89131.191186310054</v>
      </c>
      <c r="S75" s="16">
        <v>-38815.114793234876</v>
      </c>
      <c r="T75" s="16">
        <v>89131.191186310054</v>
      </c>
    </row>
    <row r="76" spans="1:20">
      <c r="A76" s="16" t="s">
        <v>33</v>
      </c>
      <c r="B76" s="16">
        <v>0.24486993784270958</v>
      </c>
      <c r="C76" s="16">
        <v>0.18386067328715178</v>
      </c>
      <c r="D76" s="16">
        <v>1.3318233500661347</v>
      </c>
      <c r="E76" s="16">
        <v>0.23127588155688059</v>
      </c>
      <c r="F76" s="16">
        <v>-0.20502092258311547</v>
      </c>
      <c r="G76" s="16">
        <v>0.69476079826853465</v>
      </c>
      <c r="H76" s="16">
        <v>-0.20502092258311547</v>
      </c>
      <c r="I76" s="16">
        <v>0.69476079826853465</v>
      </c>
      <c r="L76" s="16" t="s">
        <v>33</v>
      </c>
      <c r="M76" s="16">
        <v>0.2736748950891385</v>
      </c>
      <c r="N76" s="16">
        <v>0.1085538502813488</v>
      </c>
      <c r="O76" s="16">
        <v>2.5210980023263163</v>
      </c>
      <c r="P76" s="16">
        <v>2.5550979951557386E-2</v>
      </c>
      <c r="Q76" s="16">
        <v>3.9158559402957843E-2</v>
      </c>
      <c r="R76" s="16">
        <v>0.50819123077531914</v>
      </c>
      <c r="S76" s="16">
        <v>3.9158559402957843E-2</v>
      </c>
      <c r="T76" s="16">
        <v>0.50819123077531914</v>
      </c>
    </row>
    <row r="77" spans="1:20">
      <c r="A77" s="16" t="s">
        <v>34</v>
      </c>
      <c r="B77" s="16">
        <v>0.21438893121179142</v>
      </c>
      <c r="C77" s="16">
        <v>0.20245187659848574</v>
      </c>
      <c r="D77" s="16">
        <v>1.0589624300543281</v>
      </c>
      <c r="E77" s="16">
        <v>0.33037467254931374</v>
      </c>
      <c r="F77" s="16">
        <v>-0.28099296492358228</v>
      </c>
      <c r="G77" s="16">
        <v>0.70977082734716512</v>
      </c>
      <c r="H77" s="16">
        <v>-0.28099296492358228</v>
      </c>
      <c r="I77" s="16">
        <v>0.70977082734716512</v>
      </c>
      <c r="L77" s="16" t="s">
        <v>34</v>
      </c>
      <c r="M77" s="16">
        <v>0.17603149874553548</v>
      </c>
      <c r="N77" s="16">
        <v>0.11242627226901598</v>
      </c>
      <c r="O77" s="16">
        <v>1.565750559836437</v>
      </c>
      <c r="P77" s="16">
        <v>0.1414162868425077</v>
      </c>
      <c r="Q77" s="16">
        <v>-6.6850696027398709E-2</v>
      </c>
      <c r="R77" s="16">
        <v>0.41891369351846963</v>
      </c>
      <c r="S77" s="16">
        <v>-6.6850696027398709E-2</v>
      </c>
      <c r="T77" s="16">
        <v>0.41891369351846963</v>
      </c>
    </row>
    <row r="78" spans="1:20" ht="15" thickBot="1">
      <c r="A78" s="17" t="s">
        <v>35</v>
      </c>
      <c r="B78" s="17">
        <v>1.1647202854216551E-2</v>
      </c>
      <c r="C78" s="17">
        <v>1.4648500696326687E-2</v>
      </c>
      <c r="D78" s="17">
        <v>0.79511228457238947</v>
      </c>
      <c r="E78" s="17">
        <v>0.45683982470712758</v>
      </c>
      <c r="F78" s="17">
        <v>-2.4196387101130559E-2</v>
      </c>
      <c r="G78" s="17">
        <v>4.7490792809563656E-2</v>
      </c>
      <c r="H78" s="17">
        <v>-2.4196387101130559E-2</v>
      </c>
      <c r="I78" s="17">
        <v>4.7490792809563656E-2</v>
      </c>
      <c r="L78" s="17" t="s">
        <v>35</v>
      </c>
      <c r="M78" s="17">
        <v>2.3568641334002889E-2</v>
      </c>
      <c r="N78" s="17">
        <v>1.0649951534117554E-2</v>
      </c>
      <c r="O78" s="17">
        <v>2.2130280366534802</v>
      </c>
      <c r="P78" s="17">
        <v>4.5397415787597477E-2</v>
      </c>
      <c r="Q78" s="17">
        <v>5.6081984684749203E-4</v>
      </c>
      <c r="R78" s="17">
        <v>4.6576462821158286E-2</v>
      </c>
      <c r="S78" s="17">
        <v>5.6081984684749203E-4</v>
      </c>
      <c r="T78" s="17">
        <v>4.6576462821158286E-2</v>
      </c>
    </row>
    <row r="79" spans="1:20">
      <c r="A79"/>
      <c r="B79"/>
      <c r="C79"/>
      <c r="D79"/>
      <c r="E79"/>
      <c r="H79"/>
      <c r="I79"/>
      <c r="L79"/>
      <c r="M79"/>
      <c r="N79"/>
      <c r="O79"/>
      <c r="P79"/>
      <c r="Q79"/>
      <c r="R79"/>
      <c r="S79"/>
      <c r="T79"/>
    </row>
    <row r="80" spans="1:20">
      <c r="A80"/>
      <c r="B80"/>
      <c r="C80"/>
      <c r="D80"/>
      <c r="E80"/>
      <c r="H80"/>
      <c r="I80"/>
      <c r="L80"/>
      <c r="M80"/>
      <c r="N80"/>
      <c r="O80"/>
      <c r="P80"/>
      <c r="Q80"/>
      <c r="R80"/>
      <c r="S80"/>
      <c r="T80"/>
    </row>
    <row r="81" spans="1:20">
      <c r="A81" t="s">
        <v>40</v>
      </c>
      <c r="B81">
        <f>C71</f>
        <v>18266284.546704873</v>
      </c>
      <c r="C81"/>
      <c r="D81"/>
      <c r="E81"/>
      <c r="H81"/>
      <c r="I81"/>
      <c r="L81"/>
      <c r="M81"/>
      <c r="N81"/>
      <c r="O81"/>
      <c r="P81"/>
      <c r="Q81"/>
      <c r="R81"/>
      <c r="S81"/>
      <c r="T81"/>
    </row>
    <row r="82" spans="1:20">
      <c r="A82" s="7" t="s">
        <v>41</v>
      </c>
      <c r="B82" s="7">
        <f>N71</f>
        <v>78987478.000852585</v>
      </c>
    </row>
    <row r="84" spans="1:20">
      <c r="A84" s="7" t="s">
        <v>42</v>
      </c>
      <c r="B84" s="7">
        <f>B81+B82</f>
        <v>97253762.547557458</v>
      </c>
    </row>
    <row r="86" spans="1:20">
      <c r="A86" s="7" t="s">
        <v>43</v>
      </c>
      <c r="B86" s="7">
        <f>4</f>
        <v>4</v>
      </c>
    </row>
    <row r="87" spans="1:20">
      <c r="A87" s="7" t="s">
        <v>44</v>
      </c>
      <c r="B87" s="7">
        <f>B42</f>
        <v>27</v>
      </c>
    </row>
    <row r="88" spans="1:20">
      <c r="A88" s="7" t="s">
        <v>45</v>
      </c>
      <c r="B88" s="7">
        <v>4</v>
      </c>
    </row>
    <row r="90" spans="1:20">
      <c r="A90" s="7" t="s">
        <v>46</v>
      </c>
      <c r="B90" s="7">
        <f>(B56-B84)/B86</f>
        <v>3045815.4654671587</v>
      </c>
      <c r="D90" s="8" t="s">
        <v>48</v>
      </c>
      <c r="E90" s="9">
        <f>B90/B91</f>
        <v>0.72031923362849937</v>
      </c>
    </row>
    <row r="91" spans="1:20">
      <c r="A91" s="7" t="s">
        <v>47</v>
      </c>
      <c r="B91" s="7">
        <f>B84/(B87-B88)</f>
        <v>4228424.4585894551</v>
      </c>
    </row>
    <row r="92" spans="1:20">
      <c r="D92" s="8" t="s">
        <v>49</v>
      </c>
      <c r="E92" s="9">
        <f>FINV(0.05,B86,B87-B88)</f>
        <v>2.7955387373613885</v>
      </c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消費関数実質データ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TAKEUCHI</cp:lastModifiedBy>
  <dcterms:created xsi:type="dcterms:W3CDTF">2011-09-16T09:17:35Z</dcterms:created>
  <dcterms:modified xsi:type="dcterms:W3CDTF">2013-06-04T09:45:17Z</dcterms:modified>
</cp:coreProperties>
</file>