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15480" windowHeight="8640" tabRatio="720"/>
  </bookViews>
  <sheets>
    <sheet name="消費関数実質データ" sheetId="13" r:id="rId1"/>
  </sheets>
  <calcPr calcId="145621"/>
</workbook>
</file>

<file path=xl/calcChain.xml><?xml version="1.0" encoding="utf-8"?>
<calcChain xmlns="http://schemas.openxmlformats.org/spreadsheetml/2006/main">
  <c r="K188" i="13" l="1"/>
  <c r="G154" i="13"/>
  <c r="F154" i="13"/>
  <c r="F155" i="13"/>
  <c r="G155" i="13"/>
  <c r="F156" i="13"/>
  <c r="G156" i="13"/>
  <c r="F157" i="13"/>
  <c r="G157" i="13"/>
  <c r="F158" i="13"/>
  <c r="G158" i="13"/>
  <c r="F159" i="13"/>
  <c r="G159" i="13"/>
  <c r="F160" i="13"/>
  <c r="G160" i="13"/>
  <c r="F161" i="13"/>
  <c r="G161" i="13"/>
  <c r="F162" i="13"/>
  <c r="G162" i="13"/>
  <c r="F163" i="13"/>
  <c r="G163" i="13"/>
  <c r="F164" i="13"/>
  <c r="G164" i="13"/>
  <c r="F165" i="13"/>
  <c r="G165" i="13"/>
  <c r="F166" i="13"/>
  <c r="G166" i="13"/>
  <c r="F167" i="13"/>
  <c r="G167" i="13"/>
  <c r="F168" i="13"/>
  <c r="G168" i="13"/>
  <c r="E155" i="13"/>
  <c r="E156" i="13"/>
  <c r="E157" i="13"/>
  <c r="E158" i="13"/>
  <c r="E159" i="13"/>
  <c r="E160" i="13"/>
  <c r="E161" i="13"/>
  <c r="E162" i="13"/>
  <c r="E163" i="13"/>
  <c r="E164" i="13"/>
  <c r="E165" i="13"/>
  <c r="E166" i="13"/>
  <c r="E167" i="13"/>
  <c r="E168" i="13"/>
  <c r="E154" i="13"/>
  <c r="A153" i="13"/>
  <c r="B153" i="13"/>
  <c r="C153" i="13"/>
  <c r="D153" i="13"/>
  <c r="A154" i="13"/>
  <c r="B154" i="13"/>
  <c r="C154" i="13"/>
  <c r="D154" i="13"/>
  <c r="A155" i="13"/>
  <c r="B155" i="13"/>
  <c r="C155" i="13"/>
  <c r="D155" i="13"/>
  <c r="A156" i="13"/>
  <c r="B156" i="13"/>
  <c r="C156" i="13"/>
  <c r="D156" i="13"/>
  <c r="A157" i="13"/>
  <c r="B157" i="13"/>
  <c r="C157" i="13"/>
  <c r="D157" i="13"/>
  <c r="A158" i="13"/>
  <c r="B158" i="13"/>
  <c r="C158" i="13"/>
  <c r="D158" i="13"/>
  <c r="A159" i="13"/>
  <c r="B159" i="13"/>
  <c r="C159" i="13"/>
  <c r="D159" i="13"/>
  <c r="A160" i="13"/>
  <c r="B160" i="13"/>
  <c r="C160" i="13"/>
  <c r="D160" i="13"/>
  <c r="A161" i="13"/>
  <c r="B161" i="13"/>
  <c r="C161" i="13"/>
  <c r="D161" i="13"/>
  <c r="A162" i="13"/>
  <c r="B162" i="13"/>
  <c r="C162" i="13"/>
  <c r="D162" i="13"/>
  <c r="A163" i="13"/>
  <c r="B163" i="13"/>
  <c r="C163" i="13"/>
  <c r="D163" i="13"/>
  <c r="A164" i="13"/>
  <c r="B164" i="13"/>
  <c r="C164" i="13"/>
  <c r="D164" i="13"/>
  <c r="A165" i="13"/>
  <c r="B165" i="13"/>
  <c r="C165" i="13"/>
  <c r="D165" i="13"/>
  <c r="A166" i="13"/>
  <c r="B166" i="13"/>
  <c r="C166" i="13"/>
  <c r="D166" i="13"/>
  <c r="A167" i="13"/>
  <c r="B167" i="13"/>
  <c r="C167" i="13"/>
  <c r="D167" i="13"/>
  <c r="A168" i="13"/>
  <c r="B168" i="13"/>
  <c r="C168" i="13"/>
  <c r="D168" i="13"/>
  <c r="B152" i="13"/>
  <c r="C152" i="13"/>
  <c r="D152" i="13"/>
  <c r="B148" i="13"/>
  <c r="A112" i="13"/>
  <c r="C113" i="13" s="1"/>
  <c r="A113" i="13"/>
  <c r="B113" i="13" s="1"/>
  <c r="A114" i="13"/>
  <c r="B114" i="13" s="1"/>
  <c r="A115" i="13"/>
  <c r="B115" i="13" s="1"/>
  <c r="A116" i="13"/>
  <c r="B116" i="13" s="1"/>
  <c r="A117" i="13"/>
  <c r="B117" i="13" s="1"/>
  <c r="A118" i="13"/>
  <c r="B118" i="13" s="1"/>
  <c r="A119" i="13"/>
  <c r="B119" i="13" s="1"/>
  <c r="A120" i="13"/>
  <c r="B120" i="13" s="1"/>
  <c r="A121" i="13"/>
  <c r="B121" i="13" s="1"/>
  <c r="A122" i="13"/>
  <c r="B122" i="13" s="1"/>
  <c r="A123" i="13"/>
  <c r="B123" i="13" s="1"/>
  <c r="A124" i="13"/>
  <c r="B124" i="13" s="1"/>
  <c r="A125" i="13"/>
  <c r="B125" i="13" s="1"/>
  <c r="A126" i="13"/>
  <c r="B126" i="13" s="1"/>
  <c r="A111" i="13"/>
  <c r="C112" i="13" s="1"/>
  <c r="D102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83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82" i="13"/>
  <c r="A39" i="13"/>
  <c r="B39" i="13"/>
  <c r="C39" i="13"/>
  <c r="D39" i="13"/>
  <c r="A40" i="13"/>
  <c r="B40" i="13"/>
  <c r="C40" i="13"/>
  <c r="D40" i="13"/>
  <c r="A41" i="13"/>
  <c r="B41" i="13"/>
  <c r="C41" i="13"/>
  <c r="D41" i="13"/>
  <c r="A42" i="13"/>
  <c r="B42" i="13"/>
  <c r="C42" i="13"/>
  <c r="D42" i="13"/>
  <c r="A43" i="13"/>
  <c r="B43" i="13"/>
  <c r="C43" i="13"/>
  <c r="D43" i="13"/>
  <c r="A44" i="13"/>
  <c r="B44" i="13"/>
  <c r="C44" i="13"/>
  <c r="D44" i="13"/>
  <c r="A45" i="13"/>
  <c r="B45" i="13"/>
  <c r="C45" i="13"/>
  <c r="D45" i="13"/>
  <c r="A46" i="13"/>
  <c r="B46" i="13"/>
  <c r="C46" i="13"/>
  <c r="D46" i="13"/>
  <c r="A47" i="13"/>
  <c r="B47" i="13"/>
  <c r="C47" i="13"/>
  <c r="D47" i="13"/>
  <c r="A48" i="13"/>
  <c r="B48" i="13"/>
  <c r="C48" i="13"/>
  <c r="D48" i="13"/>
  <c r="A49" i="13"/>
  <c r="B49" i="13"/>
  <c r="C49" i="13"/>
  <c r="D49" i="13"/>
  <c r="A50" i="13"/>
  <c r="B50" i="13"/>
  <c r="C50" i="13"/>
  <c r="D50" i="13"/>
  <c r="A51" i="13"/>
  <c r="B51" i="13"/>
  <c r="C51" i="13"/>
  <c r="D51" i="13"/>
  <c r="A52" i="13"/>
  <c r="B52" i="13"/>
  <c r="C52" i="13"/>
  <c r="D52" i="13"/>
  <c r="A53" i="13"/>
  <c r="B53" i="13"/>
  <c r="C53" i="13"/>
  <c r="D53" i="13"/>
  <c r="B38" i="13"/>
  <c r="C38" i="13"/>
  <c r="D38" i="13"/>
  <c r="A38" i="13"/>
  <c r="E99" i="13"/>
  <c r="D99" i="13"/>
  <c r="B112" i="13" l="1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D101" i="13"/>
  <c r="B37" i="13"/>
  <c r="C37" i="13"/>
  <c r="D37" i="13"/>
</calcChain>
</file>

<file path=xl/sharedStrings.xml><?xml version="1.0" encoding="utf-8"?>
<sst xmlns="http://schemas.openxmlformats.org/spreadsheetml/2006/main" count="114" uniqueCount="59">
  <si>
    <t>実質国民総可処分所得（不突合を含まず）</t>
  </si>
  <si>
    <t>実質金融資産残高</t>
    <rPh sb="0" eb="2">
      <t>ジッシツ</t>
    </rPh>
    <rPh sb="2" eb="4">
      <t>キンユウ</t>
    </rPh>
    <rPh sb="4" eb="6">
      <t>シサン</t>
    </rPh>
    <rPh sb="6" eb="8">
      <t>ザンダカ</t>
    </rPh>
    <phoneticPr fontId="19"/>
  </si>
  <si>
    <t>実質民間最終消費支出</t>
    <rPh sb="0" eb="2">
      <t>ジッシツ</t>
    </rPh>
    <phoneticPr fontId="19"/>
  </si>
  <si>
    <t>消費関数用年次データ1980－2007</t>
    <rPh sb="0" eb="2">
      <t>ショウヒ</t>
    </rPh>
    <rPh sb="2" eb="4">
      <t>カンスウ</t>
    </rPh>
    <rPh sb="4" eb="5">
      <t>ヨウ</t>
    </rPh>
    <rPh sb="5" eb="7">
      <t>ネンジ</t>
    </rPh>
    <phoneticPr fontId="19"/>
  </si>
  <si>
    <t>RC</t>
    <phoneticPr fontId="19"/>
  </si>
  <si>
    <t>RYD</t>
    <phoneticPr fontId="19"/>
  </si>
  <si>
    <t>RMA</t>
    <phoneticPr fontId="19"/>
  </si>
  <si>
    <t>使用データ</t>
    <rPh sb="0" eb="2">
      <t>シヨウ</t>
    </rPh>
    <phoneticPr fontId="19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</si>
  <si>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</si>
  <si>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</si>
  <si>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</si>
  <si>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</si>
  <si>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</si>
  <si>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</si>
  <si>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</si>
  <si>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</si>
  <si>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</si>
  <si>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</si>
  <si>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</si>
  <si>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</si>
  <si>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</si>
  <si>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</si>
  <si>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</si>
  <si>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</si>
  <si>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</si>
  <si>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</si>
  <si>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</si>
  <si>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</si>
  <si>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</si>
  <si>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</si>
  <si>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</si>
  <si>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</si>
  <si>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RYD</t>
  </si>
  <si>
    <t>RMA</t>
  </si>
  <si>
    <t>残差出力</t>
  </si>
  <si>
    <t>観測値</t>
  </si>
  <si>
    <t>予測値: RC</t>
  </si>
  <si>
    <t>合計</t>
    <rPh sb="0" eb="2">
      <t>ゴウケイ</t>
    </rPh>
    <phoneticPr fontId="19"/>
  </si>
  <si>
    <t>DW=</t>
    <phoneticPr fontId="19"/>
  </si>
  <si>
    <t>n</t>
    <phoneticPr fontId="19"/>
  </si>
  <si>
    <t>m</t>
    <phoneticPr fontId="19"/>
  </si>
  <si>
    <t>d_L_0.05</t>
    <phoneticPr fontId="19"/>
  </si>
  <si>
    <t>d_U_0.05</t>
    <phoneticPr fontId="19"/>
  </si>
  <si>
    <t>uhat^2</t>
    <phoneticPr fontId="19"/>
  </si>
  <si>
    <t>(uhat_i-uhat_i-1)^2</t>
    <phoneticPr fontId="19"/>
  </si>
  <si>
    <t>コクラン=オーカット法</t>
    <rPh sb="10" eb="11">
      <t>ホウ</t>
    </rPh>
    <phoneticPr fontId="19"/>
  </si>
  <si>
    <t>残差</t>
    <rPh sb="0" eb="2">
      <t>ザンサ</t>
    </rPh>
    <phoneticPr fontId="19"/>
  </si>
  <si>
    <t>Uhat_i</t>
    <phoneticPr fontId="19"/>
  </si>
  <si>
    <t>Uhat_i-1</t>
  </si>
  <si>
    <t>Uhat_i-1</t>
    <phoneticPr fontId="19"/>
  </si>
  <si>
    <t>rho_hat=</t>
    <phoneticPr fontId="19"/>
  </si>
  <si>
    <t>変数変換</t>
    <rPh sb="0" eb="2">
      <t>ヘンスウ</t>
    </rPh>
    <rPh sb="2" eb="4">
      <t>ヘンカン</t>
    </rPh>
    <phoneticPr fontId="19"/>
  </si>
  <si>
    <t>RC*</t>
    <phoneticPr fontId="19"/>
  </si>
  <si>
    <t>RYD*</t>
  </si>
  <si>
    <t>RYD*</t>
    <phoneticPr fontId="19"/>
  </si>
  <si>
    <t>RMA*</t>
  </si>
  <si>
    <t>RMA*</t>
    <phoneticPr fontId="19"/>
  </si>
  <si>
    <t>予測値: RC*</t>
  </si>
  <si>
    <t>定数項の調整</t>
    <rPh sb="0" eb="3">
      <t>テイスウコウ</t>
    </rPh>
    <rPh sb="4" eb="6">
      <t>チョウセイ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</si>
</sst>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#,##0.0"/>
  </numFmts>
  <fonts count="22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明朝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4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0" fillId="0" borderId="0"/>
    <xf numFmtId="0" fontId="20" fillId="0" borderId="0"/>
    <xf numFmtId="0" fontId="18" fillId="17" borderId="0" applyNumberFormat="0" applyBorder="0" applyAlignment="0" applyProtection="0">
      <alignment vertical="center"/>
    </xf>
  </cellStyleXfs>
  <cellXfs count="17">
    <xf numFmtId="0" fontId="0" fillId="0" borderId="0" xfId="0"/>
    <xf numFmtId="0" fontId="21" fillId="0" borderId="0" xfId="0" applyFont="1" applyBorder="1" applyAlignment="1">
      <alignment vertical="top"/>
    </xf>
    <xf numFmtId="0" fontId="21" fillId="0" borderId="0" xfId="41" applyFont="1" applyBorder="1" applyProtection="1"/>
    <xf numFmtId="0" fontId="21" fillId="0" borderId="0" xfId="41" applyFont="1" applyBorder="1" applyAlignment="1" applyProtection="1">
      <alignment horizontal="left"/>
    </xf>
    <xf numFmtId="0" fontId="21" fillId="0" borderId="0" xfId="42" applyFont="1" applyBorder="1" applyAlignment="1" applyProtection="1">
      <alignment horizontal="left"/>
    </xf>
    <xf numFmtId="0" fontId="21" fillId="0" borderId="0" xfId="41" applyFont="1" applyBorder="1" applyAlignment="1">
      <alignment horizontal="center"/>
    </xf>
    <xf numFmtId="177" fontId="21" fillId="0" borderId="0" xfId="42" applyNumberFormat="1" applyFont="1" applyBorder="1" applyAlignment="1">
      <alignment horizontal="right" vertical="center"/>
    </xf>
    <xf numFmtId="176" fontId="21" fillId="0" borderId="0" xfId="0" applyNumberFormat="1" applyFont="1" applyBorder="1" applyAlignment="1"/>
    <xf numFmtId="177" fontId="21" fillId="0" borderId="0" xfId="41" applyNumberFormat="1" applyFont="1" applyBorder="1" applyAlignment="1">
      <alignment horizontal="right" vertical="center"/>
    </xf>
    <xf numFmtId="0" fontId="21" fillId="0" borderId="0" xfId="41" applyFont="1" applyBorder="1"/>
    <xf numFmtId="0" fontId="21" fillId="0" borderId="0" xfId="42" applyFont="1" applyBorder="1"/>
    <xf numFmtId="0" fontId="21" fillId="0" borderId="0" xfId="0" applyFont="1" applyBorder="1"/>
    <xf numFmtId="0" fontId="0" fillId="0" borderId="0" xfId="0" applyFill="1" applyBorder="1" applyAlignment="1"/>
    <xf numFmtId="0" fontId="0" fillId="0" borderId="10" xfId="0" applyFill="1" applyBorder="1" applyAlignment="1"/>
    <xf numFmtId="0" fontId="0" fillId="0" borderId="11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201109国民経済計算データ" xfId="41"/>
    <cellStyle name="標準_201109国民経済計算データ_可処分所得" xfId="42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消費関数実質データ!$C$81</c:f>
              <c:strCache>
                <c:ptCount val="1"/>
                <c:pt idx="0">
                  <c:v>残差</c:v>
                </c:pt>
              </c:strCache>
            </c:strRef>
          </c:tx>
          <c:marker>
            <c:symbol val="none"/>
          </c:marker>
          <c:val>
            <c:numRef>
              <c:f>消費関数実質データ!$C$82:$C$97</c:f>
              <c:numCache>
                <c:formatCode>General</c:formatCode>
                <c:ptCount val="16"/>
                <c:pt idx="0">
                  <c:v>-399.15482538804645</c:v>
                </c:pt>
                <c:pt idx="1">
                  <c:v>-2272.7184688183479</c:v>
                </c:pt>
                <c:pt idx="2">
                  <c:v>1467.9270281084464</c:v>
                </c:pt>
                <c:pt idx="3">
                  <c:v>2622.7504746810882</c:v>
                </c:pt>
                <c:pt idx="4">
                  <c:v>1915.683154752478</c:v>
                </c:pt>
                <c:pt idx="5">
                  <c:v>353.8244132847467</c:v>
                </c:pt>
                <c:pt idx="6">
                  <c:v>-617.73528305086074</c:v>
                </c:pt>
                <c:pt idx="7">
                  <c:v>-318.41163109490299</c:v>
                </c:pt>
                <c:pt idx="8">
                  <c:v>-2373.6736648197111</c:v>
                </c:pt>
                <c:pt idx="9">
                  <c:v>-3291.9948245190608</c:v>
                </c:pt>
                <c:pt idx="10">
                  <c:v>-808.33974805532489</c:v>
                </c:pt>
                <c:pt idx="11">
                  <c:v>-3109.3351539212745</c:v>
                </c:pt>
                <c:pt idx="12">
                  <c:v>-379.15255839767633</c:v>
                </c:pt>
                <c:pt idx="13">
                  <c:v>61.322386679181363</c:v>
                </c:pt>
                <c:pt idx="14">
                  <c:v>3474.0620620783884</c:v>
                </c:pt>
                <c:pt idx="15">
                  <c:v>3674.9466384796542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00992"/>
        <c:axId val="224902528"/>
      </c:lineChart>
      <c:catAx>
        <c:axId val="224900992"/>
        <c:scaling>
          <c:orientation val="minMax"/>
        </c:scaling>
        <c:delete val="0"/>
        <c:axPos val="b"/>
        <c:majorTickMark val="out"/>
        <c:minorTickMark val="none"/>
        <c:tickLblPos val="nextTo"/>
        <c:crossAx val="224902528"/>
        <c:crossesAt val="-5000"/>
        <c:auto val="1"/>
        <c:lblAlgn val="ctr"/>
        <c:lblOffset val="100"/>
        <c:noMultiLvlLbl val="0"/>
      </c:catAx>
      <c:valAx>
        <c:axId val="224902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49009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542925</xdr:colOff>
      <xdr:row>77</xdr:row>
      <xdr:rowOff>0</xdr:rowOff>
    </xdr:from>
    <xdr:to>
      <xdr:col>13</xdr:col>
      <xdr:colOff>314325</xdr:colOff>
      <xdr:row>92</xdr:row>
      <xdr:rowOff>19050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0"/>
  <sheetViews>
    <sheetView tabSelected="1" topLeftCell="A40" workbookViewId="0">
      <selection activeCell="B63" sqref="B63"/>
    </sheetView>
  </sheetViews>
  <sheetFormatPr defaultRowHeight="14.25"/>
  <cols>
    <col min="1" max="1" width="9" style="9"/>
    <col min="2" max="2" width="23.25" style="9" customWidth="1"/>
    <col min="3" max="3" width="21.375" style="10" customWidth="1"/>
    <col min="4" max="4" width="18.75" style="11" customWidth="1"/>
    <col min="5" max="5" width="18.375" style="11" customWidth="1"/>
    <col min="6" max="6" width="21.25" style="11" customWidth="1"/>
    <col min="9" max="16384" width="9" style="11"/>
  </cols>
  <sheetData>
    <row r="1" spans="1:10">
      <c r="A1" s="9" t="s">
        <v>3</v>
      </c>
    </row>
    <row r="2" spans="1:10">
      <c r="I2" s="2"/>
      <c r="J2" s="3"/>
    </row>
    <row r="3" spans="1:10">
      <c r="A3" s="2"/>
      <c r="B3" s="3" t="s">
        <v>2</v>
      </c>
      <c r="C3" s="4" t="s">
        <v>0</v>
      </c>
      <c r="D3" s="11" t="s">
        <v>1</v>
      </c>
      <c r="F3" s="1"/>
      <c r="I3" s="5"/>
      <c r="J3" s="8"/>
    </row>
    <row r="4" spans="1:10">
      <c r="A4" s="2"/>
      <c r="B4" s="3" t="s">
        <v>4</v>
      </c>
      <c r="C4" s="4" t="s">
        <v>5</v>
      </c>
      <c r="D4" s="11" t="s">
        <v>6</v>
      </c>
      <c r="F4" s="1"/>
      <c r="I4" s="5"/>
      <c r="J4" s="8"/>
    </row>
    <row r="5" spans="1:10">
      <c r="A5" s="5">
        <v>1980</v>
      </c>
      <c r="B5" s="8">
        <v>178232.9</v>
      </c>
      <c r="C5" s="6">
        <v>304774.90000000002</v>
      </c>
      <c r="D5" s="11">
        <v>457507.37386804656</v>
      </c>
      <c r="F5" s="7"/>
      <c r="I5" s="5"/>
      <c r="J5" s="8"/>
    </row>
    <row r="6" spans="1:10">
      <c r="A6" s="5">
        <v>1981</v>
      </c>
      <c r="B6" s="8">
        <v>181000.2</v>
      </c>
      <c r="C6" s="6">
        <v>314386.40000000002</v>
      </c>
      <c r="D6" s="11">
        <v>489346.84014869889</v>
      </c>
      <c r="F6" s="7"/>
      <c r="I6" s="5"/>
      <c r="J6" s="8"/>
    </row>
    <row r="7" spans="1:10">
      <c r="A7" s="5">
        <v>1982</v>
      </c>
      <c r="B7" s="8">
        <v>188722.4</v>
      </c>
      <c r="C7" s="6">
        <v>322011.90000000002</v>
      </c>
      <c r="D7" s="11">
        <v>527042.11165048543</v>
      </c>
      <c r="F7" s="7"/>
      <c r="I7" s="5"/>
      <c r="J7" s="8"/>
    </row>
    <row r="8" spans="1:10">
      <c r="A8" s="5">
        <v>1983</v>
      </c>
      <c r="B8" s="8">
        <v>194070.8</v>
      </c>
      <c r="C8" s="6">
        <v>329101.90000000002</v>
      </c>
      <c r="D8" s="11">
        <v>582493.46793349169</v>
      </c>
      <c r="F8" s="7"/>
      <c r="I8" s="5"/>
      <c r="J8" s="8"/>
    </row>
    <row r="9" spans="1:10">
      <c r="A9" s="5">
        <v>1984</v>
      </c>
      <c r="B9" s="8">
        <v>198450.2</v>
      </c>
      <c r="C9" s="6">
        <v>338908.7</v>
      </c>
      <c r="D9" s="11">
        <v>629559.54022988502</v>
      </c>
      <c r="F9" s="7"/>
      <c r="I9" s="5"/>
      <c r="J9" s="8"/>
    </row>
    <row r="10" spans="1:10">
      <c r="A10" s="5">
        <v>1985</v>
      </c>
      <c r="B10" s="8">
        <v>205919.8</v>
      </c>
      <c r="C10" s="6">
        <v>358121.7</v>
      </c>
      <c r="D10" s="11">
        <v>683019.21348314604</v>
      </c>
      <c r="F10" s="7"/>
      <c r="I10" s="5"/>
      <c r="J10" s="8"/>
    </row>
    <row r="11" spans="1:10">
      <c r="A11" s="5">
        <v>1986</v>
      </c>
      <c r="B11" s="8">
        <v>212428.1</v>
      </c>
      <c r="C11" s="6">
        <v>371861.8</v>
      </c>
      <c r="D11" s="11">
        <v>763625.71743929363</v>
      </c>
      <c r="F11" s="7"/>
      <c r="I11" s="5"/>
      <c r="J11" s="8"/>
    </row>
    <row r="12" spans="1:10">
      <c r="A12" s="5">
        <v>1987</v>
      </c>
      <c r="B12" s="8">
        <v>220709.3</v>
      </c>
      <c r="C12" s="6">
        <v>386722.5</v>
      </c>
      <c r="D12" s="11">
        <v>846323.3480176212</v>
      </c>
      <c r="F12" s="7"/>
      <c r="I12" s="5"/>
      <c r="J12" s="8"/>
    </row>
    <row r="13" spans="1:10">
      <c r="A13" s="5">
        <v>1988</v>
      </c>
      <c r="B13" s="8">
        <v>230958.4</v>
      </c>
      <c r="C13" s="6">
        <v>410766.9</v>
      </c>
      <c r="D13" s="11">
        <v>954802.72628135222</v>
      </c>
      <c r="F13" s="7"/>
      <c r="I13" s="5"/>
      <c r="J13" s="8"/>
    </row>
    <row r="14" spans="1:10">
      <c r="A14" s="5">
        <v>1989</v>
      </c>
      <c r="B14" s="8">
        <v>241157.6</v>
      </c>
      <c r="C14" s="6">
        <v>431427.2</v>
      </c>
      <c r="D14" s="11">
        <v>1070629.3743372217</v>
      </c>
      <c r="F14" s="7"/>
      <c r="I14" s="5"/>
      <c r="J14" s="8"/>
    </row>
    <row r="15" spans="1:10">
      <c r="A15" s="5">
        <v>1990</v>
      </c>
      <c r="B15" s="8">
        <v>252408.6</v>
      </c>
      <c r="C15" s="6">
        <v>455788.9</v>
      </c>
      <c r="D15" s="11">
        <v>1027010.0206611571</v>
      </c>
      <c r="F15" s="7"/>
      <c r="I15" s="5"/>
      <c r="J15" s="8"/>
    </row>
    <row r="16" spans="1:10">
      <c r="A16" s="5">
        <v>1991</v>
      </c>
      <c r="B16" s="8">
        <v>257039.6</v>
      </c>
      <c r="C16" s="6">
        <v>471835.9</v>
      </c>
      <c r="D16" s="11">
        <v>1046293.7875751503</v>
      </c>
      <c r="F16" s="7"/>
    </row>
    <row r="17" spans="1:6">
      <c r="A17" s="5">
        <v>1992</v>
      </c>
      <c r="B17" s="8">
        <v>262234.2</v>
      </c>
      <c r="C17" s="6">
        <v>478055.9</v>
      </c>
      <c r="D17" s="11">
        <v>1044534.1871921183</v>
      </c>
      <c r="F17" s="7"/>
    </row>
    <row r="18" spans="1:6">
      <c r="A18" s="5">
        <v>1993</v>
      </c>
      <c r="B18" s="8">
        <v>264250.59999999998</v>
      </c>
      <c r="C18" s="6">
        <v>478547.3</v>
      </c>
      <c r="D18" s="11">
        <v>1101718.2174338885</v>
      </c>
      <c r="F18" s="7"/>
    </row>
    <row r="19" spans="1:6">
      <c r="A19" s="5">
        <v>1994</v>
      </c>
      <c r="B19" s="8">
        <v>269749.5</v>
      </c>
      <c r="C19" s="6">
        <v>480173.3</v>
      </c>
      <c r="D19" s="11">
        <v>1161100.2932551322</v>
      </c>
      <c r="F19" s="7"/>
    </row>
    <row r="20" spans="1:6">
      <c r="A20" s="5">
        <v>1995</v>
      </c>
      <c r="B20" s="8">
        <v>274169.7</v>
      </c>
      <c r="C20" s="6">
        <v>487568.1</v>
      </c>
      <c r="D20" s="11">
        <v>1212521.7221135029</v>
      </c>
      <c r="F20" s="7"/>
    </row>
    <row r="21" spans="1:6">
      <c r="A21" s="5">
        <v>1996</v>
      </c>
      <c r="B21" s="8">
        <v>280003</v>
      </c>
      <c r="C21" s="6">
        <v>499707.8</v>
      </c>
      <c r="D21" s="11">
        <v>1257892.0588235292</v>
      </c>
      <c r="F21" s="7"/>
    </row>
    <row r="22" spans="1:6">
      <c r="A22" s="5">
        <v>1997</v>
      </c>
      <c r="B22" s="8">
        <v>281316.8</v>
      </c>
      <c r="C22" s="6">
        <v>505048.8</v>
      </c>
      <c r="D22" s="11">
        <v>1263504.3774319068</v>
      </c>
      <c r="F22" s="7"/>
    </row>
    <row r="23" spans="1:6">
      <c r="A23" s="5">
        <v>1998</v>
      </c>
      <c r="B23" s="8">
        <v>278649.59999999998</v>
      </c>
      <c r="C23" s="6">
        <v>498183.1</v>
      </c>
      <c r="D23" s="11">
        <v>1289971.9844357977</v>
      </c>
      <c r="F23" s="7"/>
    </row>
    <row r="24" spans="1:6">
      <c r="A24" s="5">
        <v>1999</v>
      </c>
      <c r="B24" s="8">
        <v>280997.90000000002</v>
      </c>
      <c r="C24" s="6">
        <v>497518</v>
      </c>
      <c r="D24" s="11">
        <v>1389274.8031496063</v>
      </c>
      <c r="F24" s="7"/>
    </row>
    <row r="25" spans="1:6">
      <c r="A25" s="5">
        <v>2000</v>
      </c>
      <c r="B25" s="8">
        <v>282786.3</v>
      </c>
      <c r="C25" s="6">
        <v>505945.9</v>
      </c>
      <c r="D25" s="11">
        <v>1414657.1</v>
      </c>
      <c r="F25" s="7"/>
    </row>
    <row r="26" spans="1:6">
      <c r="A26" s="5">
        <v>2001</v>
      </c>
      <c r="B26" s="8">
        <v>287422.5</v>
      </c>
      <c r="C26" s="6">
        <v>505478.2</v>
      </c>
      <c r="D26" s="11">
        <v>1409891.2867274568</v>
      </c>
      <c r="F26" s="7"/>
    </row>
    <row r="27" spans="1:6">
      <c r="A27" s="5">
        <v>2002</v>
      </c>
      <c r="B27" s="8">
        <v>290572</v>
      </c>
      <c r="C27" s="6">
        <v>508863</v>
      </c>
      <c r="D27" s="11">
        <v>1419756.2757201646</v>
      </c>
      <c r="F27" s="7"/>
    </row>
    <row r="28" spans="1:6">
      <c r="A28" s="5">
        <v>2003</v>
      </c>
      <c r="B28" s="8">
        <v>292592.09999999998</v>
      </c>
      <c r="C28" s="6">
        <v>517713.4</v>
      </c>
      <c r="D28" s="11">
        <v>1484907.5471698113</v>
      </c>
      <c r="F28" s="7"/>
    </row>
    <row r="29" spans="1:6">
      <c r="A29" s="5">
        <v>2004</v>
      </c>
      <c r="B29" s="8">
        <v>298443.09999999998</v>
      </c>
      <c r="C29" s="6">
        <v>530307.1</v>
      </c>
      <c r="D29" s="11">
        <v>1536396.1742826782</v>
      </c>
      <c r="F29" s="7"/>
    </row>
    <row r="30" spans="1:6">
      <c r="A30" s="5">
        <v>2005</v>
      </c>
      <c r="B30" s="8">
        <v>303925.5</v>
      </c>
      <c r="C30" s="6">
        <v>545316.80000000005</v>
      </c>
      <c r="D30" s="11">
        <v>1665349.5135135138</v>
      </c>
      <c r="F30" s="7"/>
    </row>
    <row r="31" spans="1:6">
      <c r="A31" s="5">
        <v>2006</v>
      </c>
      <c r="B31" s="8">
        <v>309510.2</v>
      </c>
      <c r="C31" s="6">
        <v>553582.19999999995</v>
      </c>
      <c r="D31" s="11">
        <v>1703642.3286180631</v>
      </c>
      <c r="F31" s="7"/>
    </row>
    <row r="32" spans="1:6">
      <c r="A32" s="5">
        <v>2007</v>
      </c>
      <c r="B32" s="8">
        <v>319617.7</v>
      </c>
      <c r="C32" s="6">
        <v>566452</v>
      </c>
      <c r="D32" s="11">
        <v>1679010.4444444445</v>
      </c>
      <c r="F32" s="7"/>
    </row>
    <row r="33" spans="1:6">
      <c r="A33" s="5"/>
      <c r="B33" s="8"/>
      <c r="C33" s="6"/>
      <c r="F33" s="7"/>
    </row>
    <row r="34" spans="1:6">
      <c r="A34" s="5"/>
      <c r="B34" s="8"/>
      <c r="C34" s="6"/>
      <c r="F34" s="7"/>
    </row>
    <row r="35" spans="1:6">
      <c r="A35" s="9" t="s">
        <v>7</v>
      </c>
      <c r="F35" s="7"/>
    </row>
    <row r="37" spans="1:6">
      <c r="B37" s="9" t="str">
        <f t="shared" ref="B37:D37" si="0">B4</f>
        <v>RC</v>
      </c>
      <c r="C37" s="9" t="str">
        <f t="shared" si="0"/>
        <v>RYD</v>
      </c>
      <c r="D37" s="9" t="str">
        <f t="shared" si="0"/>
        <v>RMA</v>
      </c>
    </row>
    <row r="38" spans="1:6">
      <c r="A38" s="9">
        <f>A5</f>
        <v>1980</v>
      </c>
      <c r="B38" s="9">
        <f t="shared" ref="B38:D38" si="1">B5</f>
        <v>178232.9</v>
      </c>
      <c r="C38" s="9">
        <f t="shared" si="1"/>
        <v>304774.90000000002</v>
      </c>
      <c r="D38" s="9">
        <f t="shared" si="1"/>
        <v>457507.37386804656</v>
      </c>
    </row>
    <row r="39" spans="1:6">
      <c r="A39" s="9">
        <f t="shared" ref="A39:D39" si="2">A6</f>
        <v>1981</v>
      </c>
      <c r="B39" s="9">
        <f t="shared" si="2"/>
        <v>181000.2</v>
      </c>
      <c r="C39" s="9">
        <f t="shared" si="2"/>
        <v>314386.40000000002</v>
      </c>
      <c r="D39" s="9">
        <f t="shared" si="2"/>
        <v>489346.84014869889</v>
      </c>
    </row>
    <row r="40" spans="1:6">
      <c r="A40" s="9">
        <f t="shared" ref="A40:D40" si="3">A7</f>
        <v>1982</v>
      </c>
      <c r="B40" s="9">
        <f t="shared" si="3"/>
        <v>188722.4</v>
      </c>
      <c r="C40" s="9">
        <f t="shared" si="3"/>
        <v>322011.90000000002</v>
      </c>
      <c r="D40" s="9">
        <f t="shared" si="3"/>
        <v>527042.11165048543</v>
      </c>
    </row>
    <row r="41" spans="1:6">
      <c r="A41" s="9">
        <f t="shared" ref="A41:D41" si="4">A8</f>
        <v>1983</v>
      </c>
      <c r="B41" s="9">
        <f t="shared" si="4"/>
        <v>194070.8</v>
      </c>
      <c r="C41" s="9">
        <f t="shared" si="4"/>
        <v>329101.90000000002</v>
      </c>
      <c r="D41" s="9">
        <f t="shared" si="4"/>
        <v>582493.46793349169</v>
      </c>
    </row>
    <row r="42" spans="1:6">
      <c r="A42" s="9">
        <f t="shared" ref="A42:D42" si="5">A9</f>
        <v>1984</v>
      </c>
      <c r="B42" s="9">
        <f t="shared" si="5"/>
        <v>198450.2</v>
      </c>
      <c r="C42" s="9">
        <f t="shared" si="5"/>
        <v>338908.7</v>
      </c>
      <c r="D42" s="9">
        <f t="shared" si="5"/>
        <v>629559.54022988502</v>
      </c>
    </row>
    <row r="43" spans="1:6">
      <c r="A43" s="9">
        <f t="shared" ref="A43:D43" si="6">A10</f>
        <v>1985</v>
      </c>
      <c r="B43" s="9">
        <f t="shared" si="6"/>
        <v>205919.8</v>
      </c>
      <c r="C43" s="9">
        <f t="shared" si="6"/>
        <v>358121.7</v>
      </c>
      <c r="D43" s="9">
        <f t="shared" si="6"/>
        <v>683019.21348314604</v>
      </c>
    </row>
    <row r="44" spans="1:6">
      <c r="A44" s="9">
        <f t="shared" ref="A44:D44" si="7">A11</f>
        <v>1986</v>
      </c>
      <c r="B44" s="9">
        <f t="shared" si="7"/>
        <v>212428.1</v>
      </c>
      <c r="C44" s="9">
        <f t="shared" si="7"/>
        <v>371861.8</v>
      </c>
      <c r="D44" s="9">
        <f t="shared" si="7"/>
        <v>763625.71743929363</v>
      </c>
    </row>
    <row r="45" spans="1:6">
      <c r="A45" s="9">
        <f t="shared" ref="A45:D45" si="8">A12</f>
        <v>1987</v>
      </c>
      <c r="B45" s="9">
        <f t="shared" si="8"/>
        <v>220709.3</v>
      </c>
      <c r="C45" s="9">
        <f t="shared" si="8"/>
        <v>386722.5</v>
      </c>
      <c r="D45" s="9">
        <f t="shared" si="8"/>
        <v>846323.3480176212</v>
      </c>
    </row>
    <row r="46" spans="1:6">
      <c r="A46" s="9">
        <f t="shared" ref="A46:D46" si="9">A13</f>
        <v>1988</v>
      </c>
      <c r="B46" s="9">
        <f t="shared" si="9"/>
        <v>230958.4</v>
      </c>
      <c r="C46" s="9">
        <f t="shared" si="9"/>
        <v>410766.9</v>
      </c>
      <c r="D46" s="9">
        <f t="shared" si="9"/>
        <v>954802.72628135222</v>
      </c>
    </row>
    <row r="47" spans="1:6">
      <c r="A47" s="9">
        <f t="shared" ref="A47:D47" si="10">A14</f>
        <v>1989</v>
      </c>
      <c r="B47" s="9">
        <f t="shared" si="10"/>
        <v>241157.6</v>
      </c>
      <c r="C47" s="9">
        <f t="shared" si="10"/>
        <v>431427.2</v>
      </c>
      <c r="D47" s="9">
        <f t="shared" si="10"/>
        <v>1070629.3743372217</v>
      </c>
    </row>
    <row r="48" spans="1:6">
      <c r="A48" s="9">
        <f t="shared" ref="A48:D48" si="11">A15</f>
        <v>1990</v>
      </c>
      <c r="B48" s="9">
        <f t="shared" si="11"/>
        <v>252408.6</v>
      </c>
      <c r="C48" s="9">
        <f t="shared" si="11"/>
        <v>455788.9</v>
      </c>
      <c r="D48" s="9">
        <f t="shared" si="11"/>
        <v>1027010.0206611571</v>
      </c>
    </row>
    <row r="49" spans="1:9">
      <c r="A49" s="9">
        <f t="shared" ref="A49:D49" si="12">A16</f>
        <v>1991</v>
      </c>
      <c r="B49" s="9">
        <f t="shared" si="12"/>
        <v>257039.6</v>
      </c>
      <c r="C49" s="9">
        <f t="shared" si="12"/>
        <v>471835.9</v>
      </c>
      <c r="D49" s="9">
        <f t="shared" si="12"/>
        <v>1046293.7875751503</v>
      </c>
    </row>
    <row r="50" spans="1:9">
      <c r="A50" s="9">
        <f t="shared" ref="A50:D50" si="13">A17</f>
        <v>1992</v>
      </c>
      <c r="B50" s="9">
        <f t="shared" si="13"/>
        <v>262234.2</v>
      </c>
      <c r="C50" s="9">
        <f t="shared" si="13"/>
        <v>478055.9</v>
      </c>
      <c r="D50" s="9">
        <f t="shared" si="13"/>
        <v>1044534.1871921183</v>
      </c>
    </row>
    <row r="51" spans="1:9">
      <c r="A51" s="9">
        <f t="shared" ref="A51:D51" si="14">A18</f>
        <v>1993</v>
      </c>
      <c r="B51" s="9">
        <f t="shared" si="14"/>
        <v>264250.59999999998</v>
      </c>
      <c r="C51" s="9">
        <f t="shared" si="14"/>
        <v>478547.3</v>
      </c>
      <c r="D51" s="9">
        <f t="shared" si="14"/>
        <v>1101718.2174338885</v>
      </c>
    </row>
    <row r="52" spans="1:9">
      <c r="A52" s="9">
        <f t="shared" ref="A52:D52" si="15">A19</f>
        <v>1994</v>
      </c>
      <c r="B52" s="9">
        <f t="shared" si="15"/>
        <v>269749.5</v>
      </c>
      <c r="C52" s="9">
        <f t="shared" si="15"/>
        <v>480173.3</v>
      </c>
      <c r="D52" s="9">
        <f t="shared" si="15"/>
        <v>1161100.2932551322</v>
      </c>
    </row>
    <row r="53" spans="1:9">
      <c r="A53" s="9">
        <f t="shared" ref="A53:D53" si="16">A20</f>
        <v>1995</v>
      </c>
      <c r="B53" s="9">
        <f t="shared" si="16"/>
        <v>274169.7</v>
      </c>
      <c r="C53" s="9">
        <f t="shared" si="16"/>
        <v>487568.1</v>
      </c>
      <c r="D53" s="9">
        <f t="shared" si="16"/>
        <v>1212521.7221135029</v>
      </c>
    </row>
    <row r="54" spans="1:9">
      <c r="C54" s="9"/>
      <c r="D54" s="9"/>
    </row>
    <row r="57" spans="1:9">
      <c r="A57" t="s">
        <v>8</v>
      </c>
      <c r="B57"/>
      <c r="C57"/>
      <c r="D57"/>
      <c r="E57"/>
      <c r="F57"/>
      <c r="I57"/>
    </row>
    <row r="58" spans="1:9" ht="15" thickBot="1">
      <c r="A58"/>
      <c r="B58"/>
      <c r="C58"/>
      <c r="D58"/>
      <c r="E58"/>
      <c r="F58"/>
      <c r="I58"/>
    </row>
    <row r="59" spans="1:9">
      <c r="A59" s="15" t="s">
        <v>9</v>
      </c>
      <c r="B59" s="15"/>
      <c r="C59"/>
      <c r="D59"/>
      <c r="E59"/>
      <c r="F59"/>
      <c r="I59"/>
    </row>
    <row r="60" spans="1:9">
      <c r="A60" s="12" t="s">
        <v>10</v>
      </c>
      <c r="B60" s="12">
        <v>0.99790521769410667</v>
      </c>
      <c r="C60"/>
      <c r="D60"/>
      <c r="E60"/>
      <c r="F60"/>
      <c r="I60"/>
    </row>
    <row r="61" spans="1:9">
      <c r="A61" s="12" t="s">
        <v>11</v>
      </c>
      <c r="B61" s="12">
        <v>0.99581482350112249</v>
      </c>
      <c r="C61"/>
      <c r="D61"/>
      <c r="E61"/>
      <c r="F61"/>
      <c r="I61"/>
    </row>
    <row r="62" spans="1:9">
      <c r="A62" s="12" t="s">
        <v>12</v>
      </c>
      <c r="B62" s="12">
        <v>0.99517095019360291</v>
      </c>
      <c r="C62"/>
      <c r="D62"/>
      <c r="E62"/>
      <c r="F62"/>
      <c r="I62"/>
    </row>
    <row r="63" spans="1:9">
      <c r="A63" s="12" t="s">
        <v>13</v>
      </c>
      <c r="B63" s="12">
        <v>2339.4774577788376</v>
      </c>
      <c r="C63"/>
      <c r="D63"/>
      <c r="E63"/>
      <c r="F63"/>
      <c r="I63"/>
    </row>
    <row r="64" spans="1:9" ht="15" thickBot="1">
      <c r="A64" s="13" t="s">
        <v>14</v>
      </c>
      <c r="B64" s="13">
        <v>16</v>
      </c>
      <c r="C64"/>
      <c r="D64"/>
      <c r="E64"/>
      <c r="F64"/>
      <c r="I64"/>
    </row>
    <row r="65" spans="1:9">
      <c r="A65"/>
      <c r="B65"/>
      <c r="C65"/>
      <c r="D65"/>
      <c r="E65"/>
      <c r="F65"/>
      <c r="I65"/>
    </row>
    <row r="66" spans="1:9" ht="15" thickBot="1">
      <c r="A66" t="s">
        <v>15</v>
      </c>
      <c r="B66"/>
      <c r="C66"/>
      <c r="D66"/>
      <c r="E66"/>
      <c r="F66"/>
      <c r="I66"/>
    </row>
    <row r="67" spans="1:9">
      <c r="A67" s="14"/>
      <c r="B67" s="14" t="s">
        <v>20</v>
      </c>
      <c r="C67" s="14" t="s">
        <v>21</v>
      </c>
      <c r="D67" s="14" t="s">
        <v>22</v>
      </c>
      <c r="E67" s="14" t="s">
        <v>23</v>
      </c>
      <c r="F67" s="14" t="s">
        <v>24</v>
      </c>
      <c r="I67"/>
    </row>
    <row r="68" spans="1:9">
      <c r="A68" s="12" t="s">
        <v>16</v>
      </c>
      <c r="B68" s="12">
        <v>2</v>
      </c>
      <c r="C68" s="12">
        <v>16929568575.253458</v>
      </c>
      <c r="D68" s="12">
        <v>8464784287.626729</v>
      </c>
      <c r="E68" s="12">
        <v>1546.6005685765595</v>
      </c>
      <c r="F68" s="12">
        <v>3.4764785704704601E-16</v>
      </c>
      <c r="I68"/>
    </row>
    <row r="69" spans="1:9">
      <c r="A69" s="12" t="s">
        <v>17</v>
      </c>
      <c r="B69" s="12">
        <v>13</v>
      </c>
      <c r="C69" s="12">
        <v>71151012.080919325</v>
      </c>
      <c r="D69" s="12">
        <v>5473154.7754553324</v>
      </c>
      <c r="E69" s="12"/>
      <c r="F69" s="12"/>
      <c r="I69"/>
    </row>
    <row r="70" spans="1:9" ht="15" thickBot="1">
      <c r="A70" s="13" t="s">
        <v>18</v>
      </c>
      <c r="B70" s="13">
        <v>15</v>
      </c>
      <c r="C70" s="13">
        <v>17000719587.334377</v>
      </c>
      <c r="D70" s="13"/>
      <c r="E70" s="13"/>
      <c r="F70" s="13"/>
      <c r="I70"/>
    </row>
    <row r="71" spans="1:9" ht="15" thickBot="1">
      <c r="A71"/>
      <c r="B71"/>
      <c r="C71"/>
      <c r="D71"/>
      <c r="E71"/>
      <c r="F71"/>
      <c r="I71"/>
    </row>
    <row r="72" spans="1:9">
      <c r="A72" s="14"/>
      <c r="B72" s="14" t="s">
        <v>25</v>
      </c>
      <c r="C72" s="14" t="s">
        <v>13</v>
      </c>
      <c r="D72" s="14" t="s">
        <v>26</v>
      </c>
      <c r="E72" s="14" t="s">
        <v>27</v>
      </c>
      <c r="F72" s="14" t="s">
        <v>28</v>
      </c>
      <c r="G72" s="14" t="s">
        <v>29</v>
      </c>
      <c r="H72" s="14" t="s">
        <v>30</v>
      </c>
      <c r="I72" s="14" t="s">
        <v>31</v>
      </c>
    </row>
    <row r="73" spans="1:9">
      <c r="A73" s="12" t="s">
        <v>19</v>
      </c>
      <c r="B73" s="12">
        <v>44776.257376362279</v>
      </c>
      <c r="C73" s="12">
        <v>8345.6205016859458</v>
      </c>
      <c r="D73" s="12">
        <v>5.3652400522306012</v>
      </c>
      <c r="E73" s="12">
        <v>1.2858214616905315E-4</v>
      </c>
      <c r="F73" s="12">
        <v>26746.640425786674</v>
      </c>
      <c r="G73" s="12">
        <v>62805.874326937883</v>
      </c>
      <c r="H73" s="12">
        <v>26746.640425786674</v>
      </c>
      <c r="I73" s="12">
        <v>62805.874326937883</v>
      </c>
    </row>
    <row r="74" spans="1:9">
      <c r="A74" s="12" t="s">
        <v>32</v>
      </c>
      <c r="B74" s="12">
        <v>0.40302506081288597</v>
      </c>
      <c r="C74" s="12">
        <v>4.4483982387256704E-2</v>
      </c>
      <c r="D74" s="12">
        <v>9.0600040550402756</v>
      </c>
      <c r="E74" s="12">
        <v>5.5847920280322406E-7</v>
      </c>
      <c r="F74" s="12">
        <v>0.30692325954881367</v>
      </c>
      <c r="G74" s="12">
        <v>0.49912686207695828</v>
      </c>
      <c r="H74" s="12">
        <v>0.30692325954881367</v>
      </c>
      <c r="I74" s="12">
        <v>0.49912686207695828</v>
      </c>
    </row>
    <row r="75" spans="1:9" ht="15" thickBot="1">
      <c r="A75" s="13" t="s">
        <v>33</v>
      </c>
      <c r="B75" s="13">
        <v>2.4095512929293243E-2</v>
      </c>
      <c r="C75" s="13">
        <v>1.1724756353661296E-2</v>
      </c>
      <c r="D75" s="13">
        <v>2.0550971126806337</v>
      </c>
      <c r="E75" s="13">
        <v>6.0537505501737816E-2</v>
      </c>
      <c r="F75" s="13">
        <v>-1.2342832018196019E-3</v>
      </c>
      <c r="G75" s="13">
        <v>4.9425309060406084E-2</v>
      </c>
      <c r="H75" s="13">
        <v>-1.2342832018196019E-3</v>
      </c>
      <c r="I75" s="13">
        <v>4.9425309060406084E-2</v>
      </c>
    </row>
    <row r="76" spans="1:9">
      <c r="A76"/>
      <c r="B76"/>
      <c r="C76"/>
      <c r="D76"/>
      <c r="E76"/>
      <c r="F76"/>
      <c r="I76"/>
    </row>
    <row r="77" spans="1:9">
      <c r="A77"/>
      <c r="B77"/>
      <c r="C77"/>
      <c r="D77"/>
      <c r="E77"/>
      <c r="F77"/>
      <c r="I77"/>
    </row>
    <row r="78" spans="1:9">
      <c r="A78"/>
      <c r="B78"/>
      <c r="C78"/>
      <c r="D78"/>
      <c r="E78"/>
      <c r="F78"/>
      <c r="I78"/>
    </row>
    <row r="79" spans="1:9">
      <c r="A79" t="s">
        <v>34</v>
      </c>
      <c r="B79"/>
      <c r="C79"/>
      <c r="D79"/>
      <c r="E79"/>
      <c r="F79"/>
      <c r="I79"/>
    </row>
    <row r="80" spans="1:9" ht="15" thickBot="1">
      <c r="A80"/>
      <c r="B80"/>
      <c r="C80"/>
      <c r="D80"/>
      <c r="E80"/>
      <c r="F80"/>
      <c r="I80"/>
    </row>
    <row r="81" spans="1:9">
      <c r="A81" s="14" t="s">
        <v>35</v>
      </c>
      <c r="B81" s="14" t="s">
        <v>36</v>
      </c>
      <c r="C81" s="14" t="s">
        <v>17</v>
      </c>
      <c r="D81" s="16" t="s">
        <v>43</v>
      </c>
      <c r="E81" s="16" t="s">
        <v>44</v>
      </c>
      <c r="F81"/>
      <c r="I81"/>
    </row>
    <row r="82" spans="1:9">
      <c r="A82" s="12">
        <v>1</v>
      </c>
      <c r="B82" s="12">
        <v>178632.05482538804</v>
      </c>
      <c r="C82" s="12">
        <v>-399.15482538804645</v>
      </c>
      <c r="D82">
        <f>C82^2</f>
        <v>159324.57463056184</v>
      </c>
      <c r="E82"/>
      <c r="F82"/>
      <c r="I82"/>
    </row>
    <row r="83" spans="1:9">
      <c r="A83" s="12">
        <v>2</v>
      </c>
      <c r="B83" s="12">
        <v>183272.91846881836</v>
      </c>
      <c r="C83" s="12">
        <v>-2272.7184688183479</v>
      </c>
      <c r="D83">
        <f t="shared" ref="D83:D97" si="17">C83^2</f>
        <v>5165249.2385080159</v>
      </c>
      <c r="E83">
        <f>(C83-C82)^2</f>
        <v>3510240.725983826</v>
      </c>
      <c r="F83"/>
      <c r="I83"/>
    </row>
    <row r="84" spans="1:9">
      <c r="A84" s="12">
        <v>3</v>
      </c>
      <c r="B84" s="12">
        <v>187254.47297189155</v>
      </c>
      <c r="C84" s="12">
        <v>1467.9270281084464</v>
      </c>
      <c r="D84">
        <f t="shared" si="17"/>
        <v>2154809.7598512955</v>
      </c>
      <c r="E84">
        <f t="shared" ref="E84:E97" si="18">(C84-C83)^2</f>
        <v>13992428.733678704</v>
      </c>
      <c r="F84"/>
      <c r="I84"/>
    </row>
    <row r="85" spans="1:9">
      <c r="A85" s="12">
        <v>4</v>
      </c>
      <c r="B85" s="12">
        <v>191448.0495253189</v>
      </c>
      <c r="C85" s="12">
        <v>2622.7504746810882</v>
      </c>
      <c r="D85">
        <f t="shared" si="17"/>
        <v>6878820.052439874</v>
      </c>
      <c r="E85">
        <f t="shared" si="18"/>
        <v>1333617.1927539154</v>
      </c>
      <c r="F85"/>
      <c r="I85"/>
    </row>
    <row r="86" spans="1:9">
      <c r="A86" s="12">
        <v>5</v>
      </c>
      <c r="B86" s="12">
        <v>196534.51684524753</v>
      </c>
      <c r="C86" s="12">
        <v>1915.683154752478</v>
      </c>
      <c r="D86">
        <f t="shared" si="17"/>
        <v>3669841.9494024068</v>
      </c>
      <c r="E86">
        <f t="shared" si="18"/>
        <v>499944.19491102768</v>
      </c>
      <c r="F86"/>
      <c r="I86"/>
    </row>
    <row r="87" spans="1:9">
      <c r="A87" s="12">
        <v>6</v>
      </c>
      <c r="B87" s="12">
        <v>205565.97558671524</v>
      </c>
      <c r="C87" s="12">
        <v>353.8244132847467</v>
      </c>
      <c r="D87">
        <f t="shared" si="17"/>
        <v>125191.71543629523</v>
      </c>
      <c r="E87">
        <f t="shared" si="18"/>
        <v>2439402.7282991656</v>
      </c>
      <c r="F87"/>
      <c r="I87"/>
    </row>
    <row r="88" spans="1:9">
      <c r="A88" s="12">
        <v>7</v>
      </c>
      <c r="B88" s="12">
        <v>213045.83528305087</v>
      </c>
      <c r="C88" s="12">
        <v>-617.73528305086074</v>
      </c>
      <c r="D88">
        <f t="shared" si="17"/>
        <v>381596.87992592703</v>
      </c>
      <c r="E88">
        <f t="shared" si="18"/>
        <v>943928.2435437378</v>
      </c>
      <c r="F88"/>
      <c r="I88"/>
    </row>
    <row r="89" spans="1:9">
      <c r="A89" s="12">
        <v>8</v>
      </c>
      <c r="B89" s="12">
        <v>221027.71163109489</v>
      </c>
      <c r="C89" s="12">
        <v>-318.41163109490299</v>
      </c>
      <c r="D89">
        <f t="shared" si="17"/>
        <v>101385.96681651659</v>
      </c>
      <c r="E89">
        <f t="shared" si="18"/>
        <v>89594.648620251333</v>
      </c>
      <c r="F89"/>
      <c r="I89"/>
    </row>
    <row r="90" spans="1:9">
      <c r="A90" s="12">
        <v>9</v>
      </c>
      <c r="B90" s="12">
        <v>233332.07366481971</v>
      </c>
      <c r="C90" s="12">
        <v>-2373.6736648197111</v>
      </c>
      <c r="D90">
        <f t="shared" si="17"/>
        <v>5634326.6670586383</v>
      </c>
      <c r="E90">
        <f t="shared" si="18"/>
        <v>4224102.0272706347</v>
      </c>
      <c r="F90"/>
      <c r="I90"/>
    </row>
    <row r="91" spans="1:9">
      <c r="A91" s="12">
        <v>10</v>
      </c>
      <c r="B91" s="12">
        <v>244449.59482451907</v>
      </c>
      <c r="C91" s="12">
        <v>-3291.9948245190608</v>
      </c>
      <c r="D91">
        <f t="shared" si="17"/>
        <v>10837229.924660282</v>
      </c>
      <c r="E91">
        <f t="shared" si="18"/>
        <v>843313.75235155842</v>
      </c>
      <c r="F91"/>
      <c r="I91"/>
    </row>
    <row r="92" spans="1:9">
      <c r="A92" s="12">
        <v>11</v>
      </c>
      <c r="B92" s="12">
        <v>253216.93974805533</v>
      </c>
      <c r="C92" s="12">
        <v>-808.33974805532489</v>
      </c>
      <c r="D92">
        <f t="shared" si="17"/>
        <v>653413.14828614611</v>
      </c>
      <c r="E92">
        <f t="shared" si="18"/>
        <v>6168542.5388440862</v>
      </c>
      <c r="F92"/>
      <c r="I92"/>
    </row>
    <row r="93" spans="1:9">
      <c r="A93" s="12">
        <v>12</v>
      </c>
      <c r="B93" s="12">
        <v>260148.93515392128</v>
      </c>
      <c r="C93" s="12">
        <v>-3109.3351539212745</v>
      </c>
      <c r="D93">
        <f t="shared" si="17"/>
        <v>9667965.0994106364</v>
      </c>
      <c r="E93">
        <f t="shared" si="18"/>
        <v>5294579.8578162063</v>
      </c>
      <c r="F93"/>
      <c r="I93"/>
    </row>
    <row r="94" spans="1:9">
      <c r="A94" s="12">
        <v>13</v>
      </c>
      <c r="B94" s="12">
        <v>262613.35255839769</v>
      </c>
      <c r="C94" s="12">
        <v>-379.15255839767633</v>
      </c>
      <c r="D94">
        <f t="shared" si="17"/>
        <v>143756.66253950336</v>
      </c>
      <c r="E94">
        <f t="shared" si="18"/>
        <v>7453897.0048999712</v>
      </c>
      <c r="F94"/>
      <c r="I94"/>
    </row>
    <row r="95" spans="1:9">
      <c r="A95" s="12">
        <v>14</v>
      </c>
      <c r="B95" s="12">
        <v>264189.2776133208</v>
      </c>
      <c r="C95" s="12">
        <v>61.322386679181363</v>
      </c>
      <c r="D95">
        <f t="shared" si="17"/>
        <v>3760.4351080310398</v>
      </c>
      <c r="E95">
        <f t="shared" si="18"/>
        <v>194018.17724046079</v>
      </c>
      <c r="F95"/>
      <c r="I95"/>
    </row>
    <row r="96" spans="1:9">
      <c r="A96" s="12">
        <v>15</v>
      </c>
      <c r="B96" s="12">
        <v>266275.43793792161</v>
      </c>
      <c r="C96" s="12">
        <v>3474.0620620783884</v>
      </c>
      <c r="D96">
        <f t="shared" si="17"/>
        <v>12069107.211172344</v>
      </c>
      <c r="E96">
        <f t="shared" si="18"/>
        <v>11646792.092043886</v>
      </c>
      <c r="F96"/>
      <c r="I96"/>
    </row>
    <row r="97" spans="1:9" ht="15" thickBot="1">
      <c r="A97" s="13">
        <v>16</v>
      </c>
      <c r="B97" s="13">
        <v>270494.75336152036</v>
      </c>
      <c r="C97" s="13">
        <v>3674.9466384796542</v>
      </c>
      <c r="D97">
        <f t="shared" si="17"/>
        <v>13505232.79567291</v>
      </c>
      <c r="E97">
        <f t="shared" si="18"/>
        <v>40354.613035915994</v>
      </c>
      <c r="F97"/>
      <c r="I97"/>
    </row>
    <row r="99" spans="1:9">
      <c r="C99" s="10" t="s">
        <v>37</v>
      </c>
      <c r="D99" s="11">
        <f>SUM(D82:D97)</f>
        <v>71151012.080919385</v>
      </c>
      <c r="E99" s="11">
        <f>SUM(E83:E97)</f>
        <v>58674756.531293347</v>
      </c>
    </row>
    <row r="101" spans="1:9">
      <c r="C101" s="10" t="s">
        <v>38</v>
      </c>
      <c r="D101" s="11">
        <f>E99/D99</f>
        <v>0.8246510459269798</v>
      </c>
    </row>
    <row r="102" spans="1:9">
      <c r="C102" s="10" t="s">
        <v>39</v>
      </c>
      <c r="D102" s="11">
        <f>A97</f>
        <v>16</v>
      </c>
    </row>
    <row r="103" spans="1:9">
      <c r="C103" s="10" t="s">
        <v>40</v>
      </c>
      <c r="D103" s="11">
        <v>2</v>
      </c>
    </row>
    <row r="105" spans="1:9">
      <c r="D105" s="11" t="s">
        <v>41</v>
      </c>
      <c r="E105" s="11">
        <v>0.86</v>
      </c>
    </row>
    <row r="106" spans="1:9">
      <c r="D106" s="11" t="s">
        <v>42</v>
      </c>
      <c r="E106" s="11">
        <v>1.73</v>
      </c>
      <c r="G106" s="11"/>
    </row>
    <row r="108" spans="1:9">
      <c r="A108" s="9" t="s">
        <v>45</v>
      </c>
    </row>
    <row r="110" spans="1:9">
      <c r="A110" s="9" t="s">
        <v>46</v>
      </c>
    </row>
    <row r="111" spans="1:9">
      <c r="A111" s="9">
        <f>C82</f>
        <v>-399.15482538804645</v>
      </c>
      <c r="B111" s="9" t="s">
        <v>47</v>
      </c>
      <c r="C111" s="10" t="s">
        <v>49</v>
      </c>
    </row>
    <row r="112" spans="1:9">
      <c r="A112" s="9">
        <f t="shared" ref="A112:A127" si="19">C83</f>
        <v>-2272.7184688183479</v>
      </c>
      <c r="B112" s="9">
        <f>A112</f>
        <v>-2272.7184688183479</v>
      </c>
      <c r="C112" s="10">
        <f>A111</f>
        <v>-399.15482538804645</v>
      </c>
    </row>
    <row r="113" spans="1:9">
      <c r="A113" s="9">
        <f t="shared" si="19"/>
        <v>1467.9270281084464</v>
      </c>
      <c r="B113" s="9">
        <f t="shared" ref="B113:B126" si="20">A113</f>
        <v>1467.9270281084464</v>
      </c>
      <c r="C113" s="10">
        <f t="shared" ref="C113:C126" si="21">A112</f>
        <v>-2272.7184688183479</v>
      </c>
    </row>
    <row r="114" spans="1:9">
      <c r="A114" s="9">
        <f t="shared" si="19"/>
        <v>2622.7504746810882</v>
      </c>
      <c r="B114" s="9">
        <f t="shared" si="20"/>
        <v>2622.7504746810882</v>
      </c>
      <c r="C114" s="10">
        <f t="shared" si="21"/>
        <v>1467.9270281084464</v>
      </c>
    </row>
    <row r="115" spans="1:9">
      <c r="A115" s="9">
        <f t="shared" si="19"/>
        <v>1915.683154752478</v>
      </c>
      <c r="B115" s="9">
        <f t="shared" si="20"/>
        <v>1915.683154752478</v>
      </c>
      <c r="C115" s="10">
        <f t="shared" si="21"/>
        <v>2622.7504746810882</v>
      </c>
    </row>
    <row r="116" spans="1:9">
      <c r="A116" s="9">
        <f t="shared" si="19"/>
        <v>353.8244132847467</v>
      </c>
      <c r="B116" s="9">
        <f t="shared" si="20"/>
        <v>353.8244132847467</v>
      </c>
      <c r="C116" s="10">
        <f t="shared" si="21"/>
        <v>1915.683154752478</v>
      </c>
    </row>
    <row r="117" spans="1:9">
      <c r="A117" s="9">
        <f t="shared" si="19"/>
        <v>-617.73528305086074</v>
      </c>
      <c r="B117" s="9">
        <f t="shared" si="20"/>
        <v>-617.73528305086074</v>
      </c>
      <c r="C117" s="10">
        <f t="shared" si="21"/>
        <v>353.8244132847467</v>
      </c>
    </row>
    <row r="118" spans="1:9">
      <c r="A118" s="9">
        <f t="shared" si="19"/>
        <v>-318.41163109490299</v>
      </c>
      <c r="B118" s="9">
        <f t="shared" si="20"/>
        <v>-318.41163109490299</v>
      </c>
      <c r="C118" s="10">
        <f t="shared" si="21"/>
        <v>-617.73528305086074</v>
      </c>
    </row>
    <row r="119" spans="1:9">
      <c r="A119" s="9">
        <f t="shared" si="19"/>
        <v>-2373.6736648197111</v>
      </c>
      <c r="B119" s="9">
        <f t="shared" si="20"/>
        <v>-2373.6736648197111</v>
      </c>
      <c r="C119" s="10">
        <f t="shared" si="21"/>
        <v>-318.41163109490299</v>
      </c>
    </row>
    <row r="120" spans="1:9">
      <c r="A120" s="9">
        <f t="shared" si="19"/>
        <v>-3291.9948245190608</v>
      </c>
      <c r="B120" s="9">
        <f t="shared" si="20"/>
        <v>-3291.9948245190608</v>
      </c>
      <c r="C120" s="10">
        <f t="shared" si="21"/>
        <v>-2373.6736648197111</v>
      </c>
    </row>
    <row r="121" spans="1:9">
      <c r="A121" s="9">
        <f t="shared" si="19"/>
        <v>-808.33974805532489</v>
      </c>
      <c r="B121" s="9">
        <f t="shared" si="20"/>
        <v>-808.33974805532489</v>
      </c>
      <c r="C121" s="10">
        <f t="shared" si="21"/>
        <v>-3291.9948245190608</v>
      </c>
    </row>
    <row r="122" spans="1:9">
      <c r="A122" s="9">
        <f t="shared" si="19"/>
        <v>-3109.3351539212745</v>
      </c>
      <c r="B122" s="9">
        <f t="shared" si="20"/>
        <v>-3109.3351539212745</v>
      </c>
      <c r="C122" s="10">
        <f t="shared" si="21"/>
        <v>-808.33974805532489</v>
      </c>
    </row>
    <row r="123" spans="1:9">
      <c r="A123" s="9">
        <f t="shared" si="19"/>
        <v>-379.15255839767633</v>
      </c>
      <c r="B123" s="9">
        <f t="shared" si="20"/>
        <v>-379.15255839767633</v>
      </c>
      <c r="C123" s="10">
        <f t="shared" si="21"/>
        <v>-3109.3351539212745</v>
      </c>
    </row>
    <row r="124" spans="1:9">
      <c r="A124" s="9">
        <f t="shared" si="19"/>
        <v>61.322386679181363</v>
      </c>
      <c r="B124" s="9">
        <f t="shared" si="20"/>
        <v>61.322386679181363</v>
      </c>
      <c r="C124" s="10">
        <f t="shared" si="21"/>
        <v>-379.15255839767633</v>
      </c>
    </row>
    <row r="125" spans="1:9">
      <c r="A125" s="9">
        <f t="shared" si="19"/>
        <v>3474.0620620783884</v>
      </c>
      <c r="B125" s="9">
        <f t="shared" si="20"/>
        <v>3474.0620620783884</v>
      </c>
      <c r="C125" s="10">
        <f t="shared" si="21"/>
        <v>61.322386679181363</v>
      </c>
    </row>
    <row r="126" spans="1:9">
      <c r="A126" s="9">
        <f t="shared" si="19"/>
        <v>3674.9466384796542</v>
      </c>
      <c r="B126" s="9">
        <f t="shared" si="20"/>
        <v>3674.9466384796542</v>
      </c>
      <c r="C126" s="10">
        <f t="shared" si="21"/>
        <v>3474.0620620783884</v>
      </c>
    </row>
    <row r="128" spans="1:9">
      <c r="A128" t="s">
        <v>8</v>
      </c>
      <c r="B128"/>
      <c r="C128"/>
      <c r="D128"/>
      <c r="E128"/>
      <c r="F128"/>
      <c r="I128"/>
    </row>
    <row r="129" spans="1:9" ht="15" thickBot="1">
      <c r="A129"/>
      <c r="B129"/>
      <c r="C129"/>
      <c r="D129"/>
      <c r="E129"/>
      <c r="F129"/>
      <c r="I129"/>
    </row>
    <row r="130" spans="1:9">
      <c r="A130" s="15" t="s">
        <v>9</v>
      </c>
      <c r="B130" s="15"/>
      <c r="C130"/>
      <c r="D130"/>
      <c r="E130"/>
      <c r="F130"/>
      <c r="I130"/>
    </row>
    <row r="131" spans="1:9">
      <c r="A131" s="12" t="s">
        <v>10</v>
      </c>
      <c r="B131" s="12">
        <v>0.54682595779319487</v>
      </c>
      <c r="C131"/>
      <c r="D131"/>
      <c r="E131"/>
      <c r="F131"/>
      <c r="I131"/>
    </row>
    <row r="132" spans="1:9">
      <c r="A132" s="12" t="s">
        <v>11</v>
      </c>
      <c r="B132" s="12">
        <v>0.29901862811644492</v>
      </c>
      <c r="C132"/>
      <c r="D132"/>
      <c r="E132"/>
      <c r="F132"/>
      <c r="I132"/>
    </row>
    <row r="133" spans="1:9">
      <c r="A133" s="12" t="s">
        <v>12</v>
      </c>
      <c r="B133" s="12">
        <v>0.22759005668787349</v>
      </c>
      <c r="C133"/>
      <c r="D133"/>
      <c r="E133"/>
      <c r="F133"/>
      <c r="I133"/>
    </row>
    <row r="134" spans="1:9">
      <c r="A134" s="12" t="s">
        <v>13</v>
      </c>
      <c r="B134" s="12">
        <v>1885.3542770616837</v>
      </c>
      <c r="C134"/>
      <c r="D134"/>
      <c r="E134"/>
      <c r="F134"/>
      <c r="I134"/>
    </row>
    <row r="135" spans="1:9" ht="15" thickBot="1">
      <c r="A135" s="13" t="s">
        <v>14</v>
      </c>
      <c r="B135" s="13">
        <v>15</v>
      </c>
      <c r="C135"/>
      <c r="D135"/>
      <c r="E135"/>
      <c r="F135"/>
      <c r="I135"/>
    </row>
    <row r="136" spans="1:9">
      <c r="A136"/>
      <c r="B136"/>
      <c r="C136"/>
      <c r="D136"/>
      <c r="E136"/>
      <c r="F136"/>
      <c r="I136"/>
    </row>
    <row r="137" spans="1:9" ht="15" thickBot="1">
      <c r="A137" t="s">
        <v>15</v>
      </c>
      <c r="B137"/>
      <c r="C137"/>
      <c r="D137"/>
      <c r="E137"/>
      <c r="F137"/>
      <c r="I137"/>
    </row>
    <row r="138" spans="1:9">
      <c r="A138" s="14"/>
      <c r="B138" s="14" t="s">
        <v>20</v>
      </c>
      <c r="C138" s="14" t="s">
        <v>21</v>
      </c>
      <c r="D138" s="14" t="s">
        <v>22</v>
      </c>
      <c r="E138" s="14" t="s">
        <v>23</v>
      </c>
      <c r="F138" s="14" t="s">
        <v>24</v>
      </c>
      <c r="I138"/>
    </row>
    <row r="139" spans="1:9">
      <c r="A139" s="12" t="s">
        <v>16</v>
      </c>
      <c r="B139" s="12">
        <v>1</v>
      </c>
      <c r="C139" s="12">
        <v>21227837.005801849</v>
      </c>
      <c r="D139" s="12">
        <v>21227837.005801849</v>
      </c>
      <c r="E139" s="12">
        <v>5.9720000581208579</v>
      </c>
      <c r="F139" s="12">
        <v>2.9557035781688275E-2</v>
      </c>
      <c r="I139"/>
    </row>
    <row r="140" spans="1:9">
      <c r="A140" s="12" t="s">
        <v>17</v>
      </c>
      <c r="B140" s="12">
        <v>14</v>
      </c>
      <c r="C140" s="12">
        <v>49763850.500486977</v>
      </c>
      <c r="D140" s="12">
        <v>3554560.750034784</v>
      </c>
      <c r="E140" s="12"/>
      <c r="F140" s="12"/>
      <c r="I140"/>
    </row>
    <row r="141" spans="1:9" ht="15" thickBot="1">
      <c r="A141" s="13" t="s">
        <v>18</v>
      </c>
      <c r="B141" s="13">
        <v>15</v>
      </c>
      <c r="C141" s="13">
        <v>70991687.506288826</v>
      </c>
      <c r="D141" s="13"/>
      <c r="E141" s="13"/>
      <c r="F141" s="13"/>
      <c r="I141"/>
    </row>
    <row r="142" spans="1:9" ht="15" thickBot="1">
      <c r="A142"/>
      <c r="B142"/>
      <c r="C142"/>
      <c r="D142"/>
      <c r="E142"/>
      <c r="F142"/>
      <c r="I142"/>
    </row>
    <row r="143" spans="1:9">
      <c r="A143" s="14"/>
      <c r="B143" s="14" t="s">
        <v>25</v>
      </c>
      <c r="C143" s="14" t="s">
        <v>13</v>
      </c>
      <c r="D143" s="14" t="s">
        <v>26</v>
      </c>
      <c r="E143" s="14" t="s">
        <v>27</v>
      </c>
      <c r="F143" s="14" t="s">
        <v>28</v>
      </c>
      <c r="G143" s="14" t="s">
        <v>29</v>
      </c>
      <c r="H143" s="14" t="s">
        <v>30</v>
      </c>
      <c r="I143" s="14" t="s">
        <v>31</v>
      </c>
    </row>
    <row r="144" spans="1:9">
      <c r="A144" s="12" t="s">
        <v>19</v>
      </c>
      <c r="B144" s="12">
        <v>0</v>
      </c>
      <c r="C144" s="12" t="e">
        <v>#N/A</v>
      </c>
      <c r="D144" s="12" t="e">
        <v>#N/A</v>
      </c>
      <c r="E144" s="12" t="e">
        <v>#N/A</v>
      </c>
      <c r="F144" s="12" t="e">
        <v>#N/A</v>
      </c>
      <c r="G144" s="12" t="e">
        <v>#N/A</v>
      </c>
      <c r="H144" s="12" t="e">
        <v>#N/A</v>
      </c>
      <c r="I144" s="12" t="e">
        <v>#N/A</v>
      </c>
    </row>
    <row r="145" spans="1:9" ht="15" thickBot="1">
      <c r="A145" s="13" t="s">
        <v>48</v>
      </c>
      <c r="B145" s="13">
        <v>0.60683289503337323</v>
      </c>
      <c r="C145" s="13">
        <v>0.24831857836552459</v>
      </c>
      <c r="D145" s="13">
        <v>2.4437675949485991</v>
      </c>
      <c r="E145" s="13">
        <v>2.838202039119703E-2</v>
      </c>
      <c r="F145" s="13">
        <v>7.424251379232194E-2</v>
      </c>
      <c r="G145" s="13">
        <v>1.1394232762744245</v>
      </c>
      <c r="H145" s="13">
        <v>7.424251379232194E-2</v>
      </c>
      <c r="I145" s="13">
        <v>1.1394232762744245</v>
      </c>
    </row>
    <row r="146" spans="1:9">
      <c r="A146"/>
      <c r="B146"/>
      <c r="C146"/>
      <c r="D146"/>
      <c r="E146"/>
      <c r="F146"/>
      <c r="I146"/>
    </row>
    <row r="147" spans="1:9">
      <c r="A147"/>
      <c r="B147"/>
      <c r="C147"/>
      <c r="D147"/>
      <c r="E147"/>
      <c r="F147"/>
      <c r="I147"/>
    </row>
    <row r="148" spans="1:9" ht="15" customHeight="1">
      <c r="A148" t="s">
        <v>50</v>
      </c>
      <c r="B148">
        <f>B145</f>
        <v>0.60683289503337323</v>
      </c>
      <c r="C148"/>
      <c r="D148"/>
      <c r="E148"/>
      <c r="F148"/>
      <c r="I148"/>
    </row>
    <row r="150" spans="1:9">
      <c r="A150" s="9" t="s">
        <v>51</v>
      </c>
    </row>
    <row r="152" spans="1:9">
      <c r="B152" s="9" t="str">
        <f t="shared" ref="B152:D152" si="22">B37</f>
        <v>RC</v>
      </c>
      <c r="C152" s="9" t="str">
        <f t="shared" si="22"/>
        <v>RYD</v>
      </c>
      <c r="D152" s="9" t="str">
        <f t="shared" si="22"/>
        <v>RMA</v>
      </c>
    </row>
    <row r="153" spans="1:9">
      <c r="A153" s="9">
        <f t="shared" ref="A153:D153" si="23">A38</f>
        <v>1980</v>
      </c>
      <c r="B153" s="9">
        <f t="shared" si="23"/>
        <v>178232.9</v>
      </c>
      <c r="C153" s="9">
        <f t="shared" si="23"/>
        <v>304774.90000000002</v>
      </c>
      <c r="D153" s="9">
        <f t="shared" si="23"/>
        <v>457507.37386804656</v>
      </c>
      <c r="E153" s="11" t="s">
        <v>52</v>
      </c>
      <c r="F153" s="11" t="s">
        <v>54</v>
      </c>
      <c r="G153" t="s">
        <v>56</v>
      </c>
    </row>
    <row r="154" spans="1:9">
      <c r="A154" s="9">
        <f t="shared" ref="A154:D154" si="24">A39</f>
        <v>1981</v>
      </c>
      <c r="B154" s="9">
        <f t="shared" si="24"/>
        <v>181000.2</v>
      </c>
      <c r="C154" s="9">
        <f t="shared" si="24"/>
        <v>314386.40000000002</v>
      </c>
      <c r="D154" s="9">
        <f t="shared" si="24"/>
        <v>489346.84014869889</v>
      </c>
      <c r="E154" s="11">
        <f>B154-B153*$B$148</f>
        <v>72842.613302806305</v>
      </c>
      <c r="F154" s="11">
        <f>C154-C153*$B$148</f>
        <v>129438.96509949319</v>
      </c>
      <c r="G154" s="11">
        <f>D154-D153*$B$148</f>
        <v>211716.31596523634</v>
      </c>
    </row>
    <row r="155" spans="1:9">
      <c r="A155" s="9">
        <f t="shared" ref="A155:D155" si="25">A40</f>
        <v>1982</v>
      </c>
      <c r="B155" s="9">
        <f t="shared" si="25"/>
        <v>188722.4</v>
      </c>
      <c r="C155" s="9">
        <f t="shared" si="25"/>
        <v>322011.90000000002</v>
      </c>
      <c r="D155" s="9">
        <f t="shared" si="25"/>
        <v>527042.11165048543</v>
      </c>
      <c r="E155" s="11">
        <f t="shared" ref="E155:E168" si="26">B155-B154*$B$148</f>
        <v>78885.524632380431</v>
      </c>
      <c r="F155" s="11">
        <f t="shared" ref="F154:G168" si="27">C155-C154*$B$148</f>
        <v>131231.89072887992</v>
      </c>
      <c r="G155" s="11">
        <f t="shared" si="27"/>
        <v>230090.35196761717</v>
      </c>
    </row>
    <row r="156" spans="1:9">
      <c r="A156" s="9">
        <f t="shared" ref="A156:D156" si="28">A41</f>
        <v>1983</v>
      </c>
      <c r="B156" s="9">
        <f t="shared" si="28"/>
        <v>194070.8</v>
      </c>
      <c r="C156" s="9">
        <f t="shared" si="28"/>
        <v>329101.90000000002</v>
      </c>
      <c r="D156" s="9">
        <f t="shared" si="28"/>
        <v>582493.46793349169</v>
      </c>
      <c r="E156" s="11">
        <f t="shared" si="26"/>
        <v>79547.839650353722</v>
      </c>
      <c r="F156" s="11">
        <f t="shared" si="27"/>
        <v>133694.48648780293</v>
      </c>
      <c r="G156" s="11">
        <f t="shared" si="27"/>
        <v>262666.97751612531</v>
      </c>
    </row>
    <row r="157" spans="1:9">
      <c r="A157" s="9">
        <f t="shared" ref="A157:D157" si="29">A42</f>
        <v>1984</v>
      </c>
      <c r="B157" s="9">
        <f t="shared" si="29"/>
        <v>198450.2</v>
      </c>
      <c r="C157" s="9">
        <f t="shared" si="29"/>
        <v>338908.7</v>
      </c>
      <c r="D157" s="9">
        <f t="shared" si="29"/>
        <v>629559.54022988502</v>
      </c>
      <c r="E157" s="11">
        <f t="shared" si="26"/>
        <v>80681.654594557243</v>
      </c>
      <c r="F157" s="11">
        <f t="shared" si="27"/>
        <v>139198.8412620163</v>
      </c>
      <c r="G157" s="11">
        <f t="shared" si="27"/>
        <v>276083.34274577489</v>
      </c>
    </row>
    <row r="158" spans="1:9">
      <c r="A158" s="9">
        <f t="shared" ref="A158:D158" si="30">A43</f>
        <v>1985</v>
      </c>
      <c r="B158" s="9">
        <f t="shared" si="30"/>
        <v>205919.8</v>
      </c>
      <c r="C158" s="9">
        <f t="shared" si="30"/>
        <v>358121.7</v>
      </c>
      <c r="D158" s="9">
        <f t="shared" si="30"/>
        <v>683019.21348314604</v>
      </c>
      <c r="E158" s="11">
        <f t="shared" si="26"/>
        <v>85493.690614048057</v>
      </c>
      <c r="F158" s="11">
        <f t="shared" si="27"/>
        <v>152460.75242700303</v>
      </c>
      <c r="G158" s="11">
        <f t="shared" si="27"/>
        <v>300981.77508956549</v>
      </c>
    </row>
    <row r="159" spans="1:9">
      <c r="A159" s="9">
        <f t="shared" ref="A159:D159" si="31">A44</f>
        <v>1986</v>
      </c>
      <c r="B159" s="9">
        <f t="shared" si="31"/>
        <v>212428.1</v>
      </c>
      <c r="C159" s="9">
        <f t="shared" si="31"/>
        <v>371861.8</v>
      </c>
      <c r="D159" s="9">
        <f t="shared" si="31"/>
        <v>763625.71743929363</v>
      </c>
      <c r="E159" s="11">
        <f t="shared" si="26"/>
        <v>87469.191621306803</v>
      </c>
      <c r="F159" s="11">
        <f t="shared" si="27"/>
        <v>154541.7720147268</v>
      </c>
      <c r="G159" s="11">
        <f t="shared" si="27"/>
        <v>349147.1907578985</v>
      </c>
    </row>
    <row r="160" spans="1:9">
      <c r="A160" s="9">
        <f t="shared" ref="A160:D160" si="32">A45</f>
        <v>1987</v>
      </c>
      <c r="B160" s="9">
        <f t="shared" si="32"/>
        <v>220709.3</v>
      </c>
      <c r="C160" s="9">
        <f t="shared" si="32"/>
        <v>386722.5</v>
      </c>
      <c r="D160" s="9">
        <f t="shared" si="32"/>
        <v>846323.3480176212</v>
      </c>
      <c r="E160" s="11">
        <f t="shared" si="26"/>
        <v>91800.941090561071</v>
      </c>
      <c r="F160" s="11">
        <f t="shared" si="27"/>
        <v>161064.52735367877</v>
      </c>
      <c r="G160" s="11">
        <f t="shared" si="27"/>
        <v>382930.14318199799</v>
      </c>
    </row>
    <row r="161" spans="1:9">
      <c r="A161" s="9">
        <f t="shared" ref="A161:D161" si="33">A46</f>
        <v>1988</v>
      </c>
      <c r="B161" s="9">
        <f t="shared" si="33"/>
        <v>230958.4</v>
      </c>
      <c r="C161" s="9">
        <f t="shared" si="33"/>
        <v>410766.9</v>
      </c>
      <c r="D161" s="9">
        <f t="shared" si="33"/>
        <v>954802.72628135222</v>
      </c>
      <c r="E161" s="11">
        <f t="shared" si="26"/>
        <v>97024.736520210718</v>
      </c>
      <c r="F161" s="11">
        <f t="shared" si="27"/>
        <v>176090.96575045635</v>
      </c>
      <c r="G161" s="11">
        <f t="shared" si="27"/>
        <v>441225.87886948208</v>
      </c>
    </row>
    <row r="162" spans="1:9">
      <c r="A162" s="9">
        <f t="shared" ref="A162:D162" si="34">A47</f>
        <v>1989</v>
      </c>
      <c r="B162" s="9">
        <f t="shared" si="34"/>
        <v>241157.6</v>
      </c>
      <c r="C162" s="9">
        <f t="shared" si="34"/>
        <v>431427.2</v>
      </c>
      <c r="D162" s="9">
        <f t="shared" si="34"/>
        <v>1070629.3743372217</v>
      </c>
      <c r="E162" s="11">
        <f t="shared" si="26"/>
        <v>101004.44549572418</v>
      </c>
      <c r="F162" s="11">
        <f t="shared" si="27"/>
        <v>182160.33288911587</v>
      </c>
      <c r="G162" s="11">
        <f t="shared" si="27"/>
        <v>491223.67176215129</v>
      </c>
    </row>
    <row r="163" spans="1:9">
      <c r="A163" s="9">
        <f t="shared" ref="A163:D163" si="35">A48</f>
        <v>1990</v>
      </c>
      <c r="B163" s="9">
        <f t="shared" si="35"/>
        <v>252408.6</v>
      </c>
      <c r="C163" s="9">
        <f t="shared" si="35"/>
        <v>455788.9</v>
      </c>
      <c r="D163" s="9">
        <f t="shared" si="35"/>
        <v>1027010.0206611571</v>
      </c>
      <c r="E163" s="11">
        <f t="shared" si="26"/>
        <v>106066.23543269979</v>
      </c>
      <c r="F163" s="11">
        <f t="shared" si="27"/>
        <v>193984.68322785789</v>
      </c>
      <c r="G163" s="11">
        <f t="shared" si="27"/>
        <v>377316.89792433172</v>
      </c>
    </row>
    <row r="164" spans="1:9">
      <c r="A164" s="9">
        <f t="shared" ref="A164:D164" si="36">A49</f>
        <v>1991</v>
      </c>
      <c r="B164" s="9">
        <f t="shared" si="36"/>
        <v>257039.6</v>
      </c>
      <c r="C164" s="9">
        <f t="shared" si="36"/>
        <v>471835.9</v>
      </c>
      <c r="D164" s="9">
        <f t="shared" si="36"/>
        <v>1046293.7875751503</v>
      </c>
      <c r="E164" s="11">
        <f t="shared" si="26"/>
        <v>103869.7585306793</v>
      </c>
      <c r="F164" s="11">
        <f t="shared" si="27"/>
        <v>195248.20228892338</v>
      </c>
      <c r="G164" s="11">
        <f t="shared" si="27"/>
        <v>423070.32350905589</v>
      </c>
    </row>
    <row r="165" spans="1:9">
      <c r="A165" s="9">
        <f t="shared" ref="A165:D165" si="37">A50</f>
        <v>1992</v>
      </c>
      <c r="B165" s="9">
        <f t="shared" si="37"/>
        <v>262234.2</v>
      </c>
      <c r="C165" s="9">
        <f t="shared" si="37"/>
        <v>478055.9</v>
      </c>
      <c r="D165" s="9">
        <f t="shared" si="37"/>
        <v>1044534.1871921183</v>
      </c>
      <c r="E165" s="11">
        <f t="shared" si="26"/>
        <v>106254.11539377976</v>
      </c>
      <c r="F165" s="11">
        <f t="shared" si="27"/>
        <v>191730.35482232284</v>
      </c>
      <c r="G165" s="11">
        <f t="shared" si="27"/>
        <v>409608.69902245654</v>
      </c>
    </row>
    <row r="166" spans="1:9">
      <c r="A166" s="9">
        <f t="shared" ref="A166:D166" si="38">A51</f>
        <v>1993</v>
      </c>
      <c r="B166" s="9">
        <f t="shared" si="38"/>
        <v>264250.59999999998</v>
      </c>
      <c r="C166" s="9">
        <f t="shared" si="38"/>
        <v>478547.3</v>
      </c>
      <c r="D166" s="9">
        <f t="shared" si="38"/>
        <v>1101718.2174338885</v>
      </c>
      <c r="E166" s="11">
        <f t="shared" si="26"/>
        <v>105118.26123723938</v>
      </c>
      <c r="F166" s="11">
        <f t="shared" si="27"/>
        <v>188447.25421521522</v>
      </c>
      <c r="G166" s="11">
        <f t="shared" si="27"/>
        <v>467860.51265876391</v>
      </c>
    </row>
    <row r="167" spans="1:9">
      <c r="A167" s="9">
        <f t="shared" ref="A167:D167" si="39">A52</f>
        <v>1994</v>
      </c>
      <c r="B167" s="9">
        <f t="shared" si="39"/>
        <v>269749.5</v>
      </c>
      <c r="C167" s="9">
        <f t="shared" si="39"/>
        <v>480173.3</v>
      </c>
      <c r="D167" s="9">
        <f t="shared" si="39"/>
        <v>1161100.2932551322</v>
      </c>
      <c r="E167" s="11">
        <f t="shared" si="26"/>
        <v>109393.54338769411</v>
      </c>
      <c r="F167" s="11">
        <f t="shared" si="27"/>
        <v>189775.05653059582</v>
      </c>
      <c r="G167" s="11">
        <f t="shared" si="27"/>
        <v>492541.43785871821</v>
      </c>
    </row>
    <row r="168" spans="1:9">
      <c r="A168" s="9">
        <f t="shared" ref="A168:D168" si="40">A53</f>
        <v>1995</v>
      </c>
      <c r="B168" s="9">
        <f t="shared" si="40"/>
        <v>274169.7</v>
      </c>
      <c r="C168" s="9">
        <f t="shared" si="40"/>
        <v>487568.1</v>
      </c>
      <c r="D168" s="9">
        <f t="shared" si="40"/>
        <v>1212521.7221135029</v>
      </c>
      <c r="E168" s="11">
        <f t="shared" si="26"/>
        <v>110476.8299811951</v>
      </c>
      <c r="F168" s="11">
        <f t="shared" si="27"/>
        <v>196183.14624327153</v>
      </c>
      <c r="G168" s="11">
        <f t="shared" si="27"/>
        <v>507927.86973339238</v>
      </c>
    </row>
    <row r="169" spans="1:9">
      <c r="C169" s="9"/>
      <c r="D169" s="9"/>
    </row>
    <row r="170" spans="1:9">
      <c r="C170" s="9"/>
      <c r="D170" s="9"/>
    </row>
    <row r="171" spans="1:9">
      <c r="A171" t="s">
        <v>8</v>
      </c>
      <c r="B171"/>
      <c r="C171"/>
      <c r="D171"/>
      <c r="E171"/>
      <c r="F171"/>
      <c r="I171"/>
    </row>
    <row r="172" spans="1:9" ht="15" thickBot="1">
      <c r="A172"/>
      <c r="B172"/>
      <c r="C172"/>
      <c r="D172"/>
      <c r="E172"/>
      <c r="F172"/>
      <c r="I172"/>
    </row>
    <row r="173" spans="1:9">
      <c r="A173" s="15" t="s">
        <v>9</v>
      </c>
      <c r="B173" s="15"/>
      <c r="C173"/>
      <c r="D173"/>
      <c r="E173"/>
      <c r="F173"/>
      <c r="I173"/>
    </row>
    <row r="174" spans="1:9">
      <c r="A174" s="12" t="s">
        <v>10</v>
      </c>
      <c r="B174" s="12">
        <v>0.98906063335784811</v>
      </c>
      <c r="C174"/>
      <c r="D174"/>
      <c r="E174"/>
      <c r="F174"/>
      <c r="I174"/>
    </row>
    <row r="175" spans="1:9">
      <c r="A175" s="12" t="s">
        <v>11</v>
      </c>
      <c r="B175" s="12">
        <v>0.97824093645822763</v>
      </c>
      <c r="C175"/>
      <c r="D175"/>
      <c r="E175"/>
      <c r="F175"/>
      <c r="I175"/>
    </row>
    <row r="176" spans="1:9">
      <c r="A176" s="12" t="s">
        <v>12</v>
      </c>
      <c r="B176" s="12">
        <v>0.97461442586793223</v>
      </c>
      <c r="C176"/>
      <c r="D176"/>
      <c r="E176"/>
      <c r="F176"/>
      <c r="I176"/>
    </row>
    <row r="177" spans="1:11">
      <c r="A177" s="12" t="s">
        <v>13</v>
      </c>
      <c r="B177" s="12">
        <v>2025.8051291956745</v>
      </c>
      <c r="C177"/>
      <c r="D177"/>
      <c r="E177"/>
      <c r="F177"/>
      <c r="I177"/>
    </row>
    <row r="178" spans="1:11" ht="15" thickBot="1">
      <c r="A178" s="13" t="s">
        <v>14</v>
      </c>
      <c r="B178" s="13">
        <v>15</v>
      </c>
      <c r="C178"/>
      <c r="D178"/>
      <c r="E178"/>
      <c r="F178"/>
      <c r="I178"/>
    </row>
    <row r="179" spans="1:11">
      <c r="A179"/>
      <c r="B179"/>
      <c r="C179"/>
      <c r="D179"/>
      <c r="E179"/>
      <c r="F179"/>
      <c r="I179"/>
    </row>
    <row r="180" spans="1:11" ht="15" thickBot="1">
      <c r="A180" t="s">
        <v>15</v>
      </c>
      <c r="B180"/>
      <c r="C180"/>
      <c r="D180"/>
      <c r="E180"/>
      <c r="F180"/>
      <c r="I180"/>
    </row>
    <row r="181" spans="1:11">
      <c r="A181" s="14"/>
      <c r="B181" s="14" t="s">
        <v>20</v>
      </c>
      <c r="C181" s="14" t="s">
        <v>21</v>
      </c>
      <c r="D181" s="14" t="s">
        <v>22</v>
      </c>
      <c r="E181" s="14" t="s">
        <v>23</v>
      </c>
      <c r="F181" s="14" t="s">
        <v>24</v>
      </c>
      <c r="I181"/>
    </row>
    <row r="182" spans="1:11">
      <c r="A182" s="12" t="s">
        <v>16</v>
      </c>
      <c r="B182" s="12">
        <v>2</v>
      </c>
      <c r="C182" s="12">
        <v>2214023423.4007144</v>
      </c>
      <c r="D182" s="12">
        <v>1107011711.7003572</v>
      </c>
      <c r="E182" s="12">
        <v>269.74716110743253</v>
      </c>
      <c r="F182" s="12">
        <v>1.061307424930933E-10</v>
      </c>
      <c r="I182"/>
    </row>
    <row r="183" spans="1:11">
      <c r="A183" s="12" t="s">
        <v>17</v>
      </c>
      <c r="B183" s="12">
        <v>12</v>
      </c>
      <c r="C183" s="12">
        <v>49246637.057706036</v>
      </c>
      <c r="D183" s="12">
        <v>4103886.4214755031</v>
      </c>
      <c r="E183" s="12"/>
      <c r="F183" s="12"/>
      <c r="I183"/>
    </row>
    <row r="184" spans="1:11" ht="15" thickBot="1">
      <c r="A184" s="13" t="s">
        <v>18</v>
      </c>
      <c r="B184" s="13">
        <v>14</v>
      </c>
      <c r="C184" s="13">
        <v>2263270060.4584203</v>
      </c>
      <c r="D184" s="13"/>
      <c r="E184" s="13"/>
      <c r="F184" s="13"/>
      <c r="I184"/>
    </row>
    <row r="185" spans="1:11" ht="15" thickBot="1">
      <c r="A185"/>
      <c r="B185"/>
      <c r="C185"/>
      <c r="D185"/>
      <c r="E185"/>
      <c r="F185"/>
      <c r="I185"/>
    </row>
    <row r="186" spans="1:11">
      <c r="A186" s="14"/>
      <c r="B186" s="14" t="s">
        <v>25</v>
      </c>
      <c r="C186" s="14" t="s">
        <v>13</v>
      </c>
      <c r="D186" s="14" t="s">
        <v>26</v>
      </c>
      <c r="E186" s="14" t="s">
        <v>27</v>
      </c>
      <c r="F186" s="14" t="s">
        <v>28</v>
      </c>
      <c r="G186" s="14" t="s">
        <v>29</v>
      </c>
      <c r="H186" s="14" t="s">
        <v>30</v>
      </c>
      <c r="I186" s="14" t="s">
        <v>31</v>
      </c>
      <c r="K186" s="11" t="s">
        <v>58</v>
      </c>
    </row>
    <row r="187" spans="1:11">
      <c r="A187" s="12" t="s">
        <v>19</v>
      </c>
      <c r="B187" s="12">
        <v>17369.682652353171</v>
      </c>
      <c r="C187" s="12">
        <v>4495.1369409217696</v>
      </c>
      <c r="D187" s="12">
        <v>3.8641053388667967</v>
      </c>
      <c r="E187" s="12">
        <v>2.2518136718553505E-3</v>
      </c>
      <c r="F187" s="12">
        <v>7575.6206143617219</v>
      </c>
      <c r="G187" s="12">
        <v>27163.744690344618</v>
      </c>
      <c r="H187" s="12">
        <v>7575.6206143617219</v>
      </c>
      <c r="I187" s="12">
        <v>27163.744690344618</v>
      </c>
    </row>
    <row r="188" spans="1:11">
      <c r="A188" s="12" t="s">
        <v>53</v>
      </c>
      <c r="B188" s="12">
        <v>0.4087532579625115</v>
      </c>
      <c r="C188" s="12">
        <v>4.9812958199455921E-2</v>
      </c>
      <c r="D188" s="12">
        <v>8.2057615676190867</v>
      </c>
      <c r="E188" s="12">
        <v>2.8963623192026752E-6</v>
      </c>
      <c r="F188" s="12">
        <v>0.30022014555385956</v>
      </c>
      <c r="G188" s="12">
        <v>0.51728637037116343</v>
      </c>
      <c r="H188" s="12">
        <v>0.30022014555385956</v>
      </c>
      <c r="I188" s="12">
        <v>0.51728637037116343</v>
      </c>
      <c r="K188" s="11">
        <f>B187/(1-B148)</f>
        <v>44178.88076833784</v>
      </c>
    </row>
    <row r="189" spans="1:11" ht="15" thickBot="1">
      <c r="A189" s="13" t="s">
        <v>55</v>
      </c>
      <c r="B189" s="13">
        <v>2.2627693825458463E-2</v>
      </c>
      <c r="C189" s="13">
        <v>1.2904783433697704E-2</v>
      </c>
      <c r="D189" s="13">
        <v>1.7534346036657804</v>
      </c>
      <c r="E189" s="13">
        <v>0.10500859685171365</v>
      </c>
      <c r="F189" s="13">
        <v>-5.489413883959203E-3</v>
      </c>
      <c r="G189" s="13">
        <v>5.0744801534876129E-2</v>
      </c>
      <c r="H189" s="13">
        <v>-5.489413883959203E-3</v>
      </c>
      <c r="I189" s="13">
        <v>5.0744801534876129E-2</v>
      </c>
    </row>
    <row r="190" spans="1:11">
      <c r="A190"/>
      <c r="B190"/>
      <c r="C190"/>
      <c r="D190"/>
      <c r="E190"/>
      <c r="F190"/>
      <c r="I190"/>
    </row>
    <row r="191" spans="1:11">
      <c r="A191"/>
      <c r="B191"/>
      <c r="C191"/>
      <c r="D191"/>
      <c r="E191"/>
      <c r="F191"/>
      <c r="I191"/>
    </row>
    <row r="192" spans="1:11">
      <c r="A192"/>
      <c r="B192"/>
      <c r="C192"/>
      <c r="D192"/>
      <c r="E192"/>
      <c r="F192"/>
      <c r="I192"/>
    </row>
    <row r="193" spans="1:9">
      <c r="A193" t="s">
        <v>34</v>
      </c>
      <c r="B193"/>
      <c r="C193"/>
      <c r="D193"/>
      <c r="E193"/>
      <c r="F193"/>
      <c r="I193"/>
    </row>
    <row r="194" spans="1:9" ht="15" thickBot="1">
      <c r="A194"/>
      <c r="B194"/>
      <c r="C194"/>
      <c r="D194"/>
      <c r="E194"/>
      <c r="F194"/>
      <c r="I194"/>
    </row>
    <row r="195" spans="1:9">
      <c r="A195" s="14" t="s">
        <v>35</v>
      </c>
      <c r="B195" s="14" t="s">
        <v>57</v>
      </c>
      <c r="C195" s="14" t="s">
        <v>17</v>
      </c>
      <c r="D195"/>
      <c r="E195"/>
      <c r="F195"/>
      <c r="I195"/>
    </row>
    <row r="196" spans="1:9">
      <c r="A196" s="12">
        <v>1</v>
      </c>
      <c r="B196" s="12">
        <v>75068.933319582226</v>
      </c>
      <c r="C196" s="12">
        <v>-2226.3200167759205</v>
      </c>
      <c r="D196"/>
      <c r="E196"/>
      <c r="F196"/>
      <c r="I196"/>
    </row>
    <row r="197" spans="1:9">
      <c r="A197" s="12">
        <v>2</v>
      </c>
      <c r="B197" s="12">
        <v>76217.559572878366</v>
      </c>
      <c r="C197" s="12">
        <v>2667.9650595020648</v>
      </c>
      <c r="D197"/>
      <c r="E197"/>
      <c r="F197"/>
      <c r="I197"/>
    </row>
    <row r="198" spans="1:9">
      <c r="A198" s="12">
        <v>3</v>
      </c>
      <c r="B198" s="12">
        <v>77961.287521161066</v>
      </c>
      <c r="C198" s="12">
        <v>1586.5521291926561</v>
      </c>
      <c r="D198"/>
      <c r="E198"/>
      <c r="F198"/>
      <c r="I198"/>
    </row>
    <row r="199" spans="1:9">
      <c r="A199" s="12">
        <v>4</v>
      </c>
      <c r="B199" s="12">
        <v>80514.791872769318</v>
      </c>
      <c r="C199" s="12">
        <v>166.86272178792569</v>
      </c>
      <c r="D199"/>
      <c r="E199"/>
      <c r="F199"/>
      <c r="I199"/>
    </row>
    <row r="200" spans="1:9">
      <c r="A200" s="12">
        <v>5</v>
      </c>
      <c r="B200" s="12">
        <v>86499.035372076236</v>
      </c>
      <c r="C200" s="12">
        <v>-1005.3447580281791</v>
      </c>
      <c r="D200"/>
      <c r="E200"/>
      <c r="F200"/>
      <c r="I200"/>
    </row>
    <row r="201" spans="1:9">
      <c r="A201" s="12">
        <v>6</v>
      </c>
      <c r="B201" s="12">
        <v>88439.531187161105</v>
      </c>
      <c r="C201" s="12">
        <v>-970.33956585430133</v>
      </c>
      <c r="D201"/>
      <c r="E201"/>
      <c r="F201"/>
      <c r="I201"/>
    </row>
    <row r="202" spans="1:9">
      <c r="A202" s="12">
        <v>7</v>
      </c>
      <c r="B202" s="12">
        <v>91870.158986822644</v>
      </c>
      <c r="C202" s="12">
        <v>-69.217896261572605</v>
      </c>
      <c r="D202"/>
      <c r="E202"/>
      <c r="F202"/>
      <c r="I202"/>
    </row>
    <row r="203" spans="1:9">
      <c r="A203" s="12">
        <v>8</v>
      </c>
      <c r="B203" s="12">
        <v>99331.362695544696</v>
      </c>
      <c r="C203" s="12">
        <v>-2306.6261753339786</v>
      </c>
      <c r="D203"/>
      <c r="E203"/>
      <c r="F203"/>
      <c r="I203"/>
    </row>
    <row r="204" spans="1:9">
      <c r="A204" s="12">
        <v>9</v>
      </c>
      <c r="B204" s="12">
        <v>102943.57103676639</v>
      </c>
      <c r="C204" s="12">
        <v>-1939.1255410422018</v>
      </c>
      <c r="D204"/>
      <c r="E204"/>
      <c r="F204"/>
      <c r="I204"/>
    </row>
    <row r="205" spans="1:9">
      <c r="A205" s="12">
        <v>10</v>
      </c>
      <c r="B205" s="12">
        <v>105199.36515796938</v>
      </c>
      <c r="C205" s="12">
        <v>866.87027473040507</v>
      </c>
      <c r="D205"/>
      <c r="E205"/>
      <c r="F205"/>
      <c r="I205"/>
    </row>
    <row r="206" spans="1:9">
      <c r="A206" s="12">
        <v>11</v>
      </c>
      <c r="B206" s="12">
        <v>106751.12719627467</v>
      </c>
      <c r="C206" s="12">
        <v>-2881.3686655953643</v>
      </c>
      <c r="D206"/>
      <c r="E206"/>
      <c r="F206"/>
      <c r="I206"/>
    </row>
    <row r="207" spans="1:9">
      <c r="A207" s="12">
        <v>12</v>
      </c>
      <c r="B207" s="12">
        <v>105008.59006601048</v>
      </c>
      <c r="C207" s="12">
        <v>1245.5253277692827</v>
      </c>
      <c r="D207"/>
      <c r="E207"/>
      <c r="F207"/>
      <c r="I207"/>
    </row>
    <row r="208" spans="1:9">
      <c r="A208" s="12">
        <v>13</v>
      </c>
      <c r="B208" s="12">
        <v>104984.71620037656</v>
      </c>
      <c r="C208" s="12">
        <v>133.5450368628226</v>
      </c>
      <c r="D208"/>
      <c r="E208"/>
      <c r="F208"/>
      <c r="I208"/>
    </row>
    <row r="209" spans="1:9">
      <c r="A209" s="12">
        <v>14</v>
      </c>
      <c r="B209" s="12">
        <v>106085.93214147216</v>
      </c>
      <c r="C209" s="12">
        <v>3307.6112462219462</v>
      </c>
      <c r="D209"/>
      <c r="E209"/>
      <c r="F209"/>
      <c r="I209"/>
    </row>
    <row r="210" spans="1:9" ht="15" thickBot="1">
      <c r="A210" s="13">
        <v>15</v>
      </c>
      <c r="B210" s="13">
        <v>109053.4191583708</v>
      </c>
      <c r="C210" s="13">
        <v>1423.4108228242985</v>
      </c>
      <c r="D210"/>
      <c r="E210"/>
      <c r="F210"/>
      <c r="I210"/>
    </row>
  </sheetData>
  <phoneticPr fontId="19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消費関数実質データ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竹内明香</dc:creator>
  <cp:lastModifiedBy>TAKEUCHI</cp:lastModifiedBy>
  <dcterms:created xsi:type="dcterms:W3CDTF">2011-09-16T09:17:35Z</dcterms:created>
  <dcterms:modified xsi:type="dcterms:W3CDTF">2013-06-05T10:24:21Z</dcterms:modified>
</cp:coreProperties>
</file>