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P:\著者原稿\経済学\入門 計量経済学　第２版\WEB教材_最新版\Excel＿演習\"/>
    </mc:Choice>
  </mc:AlternateContent>
  <xr:revisionPtr revIDLastSave="0" documentId="13_ncr:1_{C1B232CA-009A-4FFE-BF5D-12017552E466}" xr6:coauthVersionLast="47" xr6:coauthVersionMax="47" xr10:uidLastSave="{00000000-0000-0000-0000-000000000000}"/>
  <bookViews>
    <workbookView xWindow="390" yWindow="390" windowWidth="12150" windowHeight="14910" firstSheet="1" activeTab="3" xr2:uid="{37DFCEFF-CF18-48C7-88E1-B8E93E88057A}"/>
  </bookViews>
  <sheets>
    <sheet name="AR(1) OLS" sheetId="3" r:id="rId1"/>
    <sheet name="AR(2) OLS" sheetId="4" r:id="rId2"/>
    <sheet name="Sheet1" sheetId="2" r:id="rId3"/>
    <sheet name="Sheet2" sheetId="5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1" i="4" l="1"/>
  <c r="K12" i="4"/>
  <c r="K11" i="4"/>
  <c r="M7" i="4"/>
  <c r="K8" i="4"/>
  <c r="K7" i="4"/>
  <c r="K3" i="4"/>
  <c r="M11" i="3"/>
  <c r="K12" i="3"/>
  <c r="K11" i="3"/>
  <c r="M7" i="3"/>
  <c r="K8" i="3"/>
  <c r="K7" i="3"/>
  <c r="K3" i="3"/>
  <c r="K2" i="3"/>
  <c r="B31" i="3" l="1"/>
  <c r="B32" i="3"/>
  <c r="B33" i="3"/>
  <c r="B34" i="3"/>
  <c r="B35" i="3"/>
  <c r="B36" i="3" s="1"/>
  <c r="B37" i="3" s="1"/>
  <c r="B38" i="3" s="1"/>
  <c r="B26" i="3"/>
  <c r="B27" i="3" s="1"/>
  <c r="B28" i="3" s="1"/>
  <c r="B29" i="3" s="1"/>
  <c r="B30" i="3" s="1"/>
  <c r="B25" i="3"/>
  <c r="B24" i="3"/>
  <c r="K2" i="4"/>
  <c r="O27" i="3" l="1"/>
  <c r="O26" i="3"/>
  <c r="Q29" i="3" l="1"/>
  <c r="Q26" i="3"/>
</calcChain>
</file>

<file path=xl/sharedStrings.xml><?xml version="1.0" encoding="utf-8"?>
<sst xmlns="http://schemas.openxmlformats.org/spreadsheetml/2006/main" count="148" uniqueCount="104">
  <si>
    <t>Country Name</t>
  </si>
  <si>
    <t>United States</t>
  </si>
  <si>
    <t>Country Code</t>
  </si>
  <si>
    <t>USA</t>
  </si>
  <si>
    <t>Indicator Name</t>
  </si>
  <si>
    <t>Inflation, consumer prices (annual %)</t>
  </si>
  <si>
    <t>FP.CPI.TOTL.ZG</t>
  </si>
  <si>
    <t>1985</t>
  </si>
  <si>
    <t>1986</t>
  </si>
  <si>
    <t>1987</t>
  </si>
  <si>
    <t>1988</t>
  </si>
  <si>
    <t>1989</t>
  </si>
  <si>
    <t>1990</t>
  </si>
  <si>
    <t>1991</t>
  </si>
  <si>
    <t>1992</t>
  </si>
  <si>
    <t>1993</t>
  </si>
  <si>
    <t>1994</t>
  </si>
  <si>
    <t>1995</t>
  </si>
  <si>
    <t>1996</t>
  </si>
  <si>
    <t>1997</t>
  </si>
  <si>
    <t>1998</t>
  </si>
  <si>
    <t>1999</t>
  </si>
  <si>
    <t>2000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</si>
  <si>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</si>
  <si>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</si>
  <si>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</si>
  <si>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</si>
  <si>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</si>
  <si>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</si>
  <si>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</si>
  <si>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</si>
  <si>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</si>
  <si>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</si>
  <si>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</si>
  <si>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</si>
  <si>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</si>
  <si>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</si>
  <si>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</si>
  <si>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</si>
  <si>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</si>
  <si>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</si>
  <si>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</si>
  <si>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</si>
  <si>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>2021</t>
  </si>
  <si>
    <t>LOCATION</t>
  </si>
  <si>
    <t>INDICATOR</t>
  </si>
  <si>
    <t>SUBJECT</t>
  </si>
  <si>
    <t>MEASURE</t>
  </si>
  <si>
    <t>FREQUENCY</t>
  </si>
  <si>
    <t>TIME</t>
  </si>
  <si>
    <t>REALGDPFORECAST</t>
  </si>
  <si>
    <t>TOT</t>
  </si>
  <si>
    <t>AGRWTH</t>
  </si>
  <si>
    <t>OECD (2022), Real GDP forecast (indicator). doi: 10.1787/1f84150b-en (Accessed on 15 November 2022)</t>
    <phoneticPr fontId="2"/>
  </si>
  <si>
    <t>Inflation, consumer prices (annual %)</t>
    <phoneticPr fontId="2"/>
  </si>
  <si>
    <t>Y_t</t>
    <phoneticPr fontId="2"/>
  </si>
  <si>
    <t>Y_t-1</t>
    <phoneticPr fontId="2"/>
  </si>
  <si>
    <t>Y_t-2</t>
    <phoneticPr fontId="2"/>
  </si>
  <si>
    <t>概要</t>
  </si>
  <si>
    <t>回帰統計</t>
  </si>
  <si>
    <t>重相関 R</t>
  </si>
  <si>
    <t>重決定 R2</t>
  </si>
  <si>
    <t>補正 R2</t>
  </si>
  <si>
    <t>標準誤差</t>
  </si>
  <si>
    <t>観測数</t>
  </si>
  <si>
    <t>分散分析表</t>
  </si>
  <si>
    <t>回帰</t>
  </si>
  <si>
    <t>残差</t>
  </si>
  <si>
    <t>合計</t>
  </si>
  <si>
    <t>切片</t>
  </si>
  <si>
    <t>自由度</t>
  </si>
  <si>
    <t>変動</t>
  </si>
  <si>
    <t>分散</t>
  </si>
  <si>
    <t>観測された分散比</t>
  </si>
  <si>
    <t>有意 F</t>
  </si>
  <si>
    <t>係数</t>
  </si>
  <si>
    <t xml:space="preserve">t </t>
  </si>
  <si>
    <t>P-値</t>
  </si>
  <si>
    <t>下限 95%</t>
  </si>
  <si>
    <t>上限 95%</t>
  </si>
  <si>
    <t>下限 95.0%</t>
  </si>
  <si>
    <t>上限 95.0%</t>
  </si>
  <si>
    <t>X 値 1</t>
  </si>
  <si>
    <t>X 値 2</t>
  </si>
  <si>
    <t>残差二乗和</t>
    <rPh sb="0" eb="5">
      <t>ザンサニジョウワ</t>
    </rPh>
    <phoneticPr fontId="2"/>
  </si>
  <si>
    <t>第２項</t>
    <rPh sb="0" eb="1">
      <t>ダイ</t>
    </rPh>
    <rPh sb="2" eb="3">
      <t>コウ</t>
    </rPh>
    <phoneticPr fontId="2"/>
  </si>
  <si>
    <t>sigma^2</t>
    <phoneticPr fontId="2"/>
  </si>
  <si>
    <t>第１項</t>
    <rPh sb="0" eb="1">
      <t>ダイ</t>
    </rPh>
    <rPh sb="2" eb="3">
      <t>コウ</t>
    </rPh>
    <phoneticPr fontId="2"/>
  </si>
  <si>
    <t>期間</t>
    <rPh sb="0" eb="2">
      <t>キカン</t>
    </rPh>
    <phoneticPr fontId="2"/>
  </si>
  <si>
    <t>H</t>
    <phoneticPr fontId="2"/>
  </si>
  <si>
    <t>inpuls</t>
    <phoneticPr fontId="2"/>
  </si>
  <si>
    <t>ｐ</t>
    <phoneticPr fontId="2"/>
  </si>
  <si>
    <t>AR(1)AIC</t>
    <phoneticPr fontId="2"/>
  </si>
  <si>
    <t>AR(1)BIC</t>
    <phoneticPr fontId="2"/>
  </si>
  <si>
    <t>p</t>
    <phoneticPr fontId="2"/>
  </si>
  <si>
    <t>AR(2)AIC</t>
    <phoneticPr fontId="2"/>
  </si>
  <si>
    <t>AR(2)BIC</t>
    <phoneticPr fontId="2"/>
  </si>
  <si>
    <t>AIC</t>
    <phoneticPr fontId="2"/>
  </si>
  <si>
    <t>BIC</t>
    <phoneticPr fontId="2"/>
  </si>
  <si>
    <t>山本拓・竹内明香</t>
    <rPh sb="0" eb="2">
      <t>ヤマモト</t>
    </rPh>
    <rPh sb="2" eb="3">
      <t>タク</t>
    </rPh>
    <rPh sb="4" eb="6">
      <t>タケウチ</t>
    </rPh>
    <rPh sb="6" eb="8">
      <t>サヤカ</t>
    </rPh>
    <phoneticPr fontId="2"/>
  </si>
  <si>
    <t>『経済学叢書　Introductry 入門 計量経済学　第2版 ―Excelによる実証分析へのガイド―』</t>
    <rPh sb="1" eb="4">
      <t>ケイザイガク</t>
    </rPh>
    <rPh sb="4" eb="6">
      <t>ソウショ</t>
    </rPh>
    <rPh sb="19" eb="21">
      <t>ニュウモン</t>
    </rPh>
    <rPh sb="22" eb="24">
      <t>ケイリョウ</t>
    </rPh>
    <rPh sb="24" eb="27">
      <t>ケイザイガク</t>
    </rPh>
    <rPh sb="28" eb="29">
      <t>ダイ</t>
    </rPh>
    <rPh sb="30" eb="31">
      <t>ハン</t>
    </rPh>
    <rPh sb="41" eb="43">
      <t>ジッショウ</t>
    </rPh>
    <rPh sb="43" eb="45">
      <t>ブンセキ</t>
    </rPh>
    <phoneticPr fontId="2"/>
  </si>
  <si>
    <t>2024年2月10日©</t>
    <rPh sb="4" eb="5">
      <t>ネン</t>
    </rPh>
    <rPh sb="6" eb="7">
      <t>ガツ</t>
    </rPh>
    <rPh sb="9" eb="10">
      <t>ニチ</t>
    </rPh>
    <phoneticPr fontId="2"/>
  </si>
  <si>
    <t>発行　株式会社　新世社</t>
    <rPh sb="0" eb="2">
      <t>ハッコウ</t>
    </rPh>
    <rPh sb="3" eb="7">
      <t>カブシキガイシャ</t>
    </rPh>
    <rPh sb="8" eb="9">
      <t>アタラ</t>
    </rPh>
    <rPh sb="9" eb="10">
      <t>ヨ</t>
    </rPh>
    <rPh sb="10" eb="11">
      <t>シャ</t>
    </rPh>
    <phoneticPr fontId="2"/>
  </si>
  <si>
    <t>発売　株式会社　サイエンス社</t>
    <rPh sb="0" eb="2">
      <t>ハツバイ</t>
    </rPh>
    <rPh sb="3" eb="7">
      <t>カブシキガイシャ</t>
    </rPh>
    <rPh sb="13" eb="14">
      <t>シャ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</si>
</sst>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0_ "/>
    <numFmt numFmtId="177" formatCode="0.0000000000000_ "/>
  </numFmts>
  <fonts count="4" x14ac:knownFonts="1">
    <font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>
      <alignment vertical="center"/>
    </xf>
    <xf numFmtId="0" fontId="3" fillId="0" borderId="0">
      <alignment vertical="center"/>
    </xf>
  </cellStyleXfs>
  <cellXfs count="8">
    <xf numFmtId="0" fontId="0" fillId="0" borderId="0" xfId="0"/>
    <xf numFmtId="0" fontId="0" fillId="0" borderId="0" xfId="0" applyAlignment="1">
      <alignment vertical="center"/>
    </xf>
    <xf numFmtId="0" fontId="0" fillId="0" borderId="1" xfId="0" applyBorder="1"/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centerContinuous"/>
    </xf>
    <xf numFmtId="176" fontId="0" fillId="0" borderId="0" xfId="0" applyNumberFormat="1"/>
    <xf numFmtId="177" fontId="0" fillId="0" borderId="0" xfId="0" applyNumberFormat="1"/>
    <xf numFmtId="0" fontId="3" fillId="0" borderId="0" xfId="2">
      <alignment vertical="center"/>
    </xf>
  </cellXfs>
  <cellStyles count="3">
    <cellStyle name="常规 2" xfId="2" xr:uid="{01B517B5-618B-4226-BC20-013166BB0B6A}"/>
    <cellStyle name="標準" xfId="0" builtinId="0"/>
    <cellStyle name="標準 2" xfId="1" xr:uid="{02A283D2-1B5E-40FA-8201-57CE19889D3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インパルス応答関数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val>
            <c:numRef>
              <c:f>'AR(1) OLS'!$B$24:$B$38</c:f>
              <c:numCache>
                <c:formatCode>General</c:formatCode>
                <c:ptCount val="15"/>
                <c:pt idx="0">
                  <c:v>1</c:v>
                </c:pt>
                <c:pt idx="1">
                  <c:v>0.43637957376522546</c:v>
                </c:pt>
                <c:pt idx="2">
                  <c:v>0.19042713239951986</c:v>
                </c:pt>
                <c:pt idx="3">
                  <c:v>8.3098510869836634E-2</c:v>
                </c:pt>
                <c:pt idx="4">
                  <c:v>3.6262492753904266E-2</c:v>
                </c:pt>
                <c:pt idx="5">
                  <c:v>1.5824211131613319E-2</c:v>
                </c:pt>
                <c:pt idx="6">
                  <c:v>6.9053625087843558E-3</c:v>
                </c:pt>
                <c:pt idx="7">
                  <c:v>3.013359148277685E-3</c:v>
                </c:pt>
                <c:pt idx="8">
                  <c:v>1.314968380726959E-3</c:v>
                </c:pt>
                <c:pt idx="9">
                  <c:v>5.7382534149637906E-4</c:v>
                </c:pt>
                <c:pt idx="10">
                  <c:v>2.5040565793787485E-4</c:v>
                </c:pt>
                <c:pt idx="11">
                  <c:v>1.0927191427933067E-4</c:v>
                </c:pt>
                <c:pt idx="12">
                  <c:v>4.7684031377724576E-5</c:v>
                </c:pt>
                <c:pt idx="13">
                  <c:v>2.0808337288019086E-5</c:v>
                </c:pt>
                <c:pt idx="14">
                  <c:v>9.0803333565088156E-6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18D-4EDC-B3AB-EF3D641972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58897583"/>
        <c:axId val="1103942399"/>
      </c:lineChart>
      <c:catAx>
        <c:axId val="1158897583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103942399"/>
        <c:crosses val="autoZero"/>
        <c:auto val="1"/>
        <c:lblAlgn val="ctr"/>
        <c:lblOffset val="100"/>
        <c:noMultiLvlLbl val="0"/>
      </c:catAx>
      <c:valAx>
        <c:axId val="11039423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1588975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259080</xdr:colOff>
      <xdr:row>23</xdr:row>
      <xdr:rowOff>68580</xdr:rowOff>
    </xdr:from>
    <xdr:to>
      <xdr:col>12</xdr:col>
      <xdr:colOff>15240</xdr:colOff>
      <xdr:row>35</xdr:row>
      <xdr:rowOff>68580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5D3B2AEF-E44E-1010-7A4D-69BF96C235A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E1F684-685B-4158-B051-1DEB30E25C58}">
  <dimension ref="A1:Q38"/>
  <sheetViews>
    <sheetView topLeftCell="A19" workbookViewId="0">
      <selection activeCell="K3" sqref="K3"/>
    </sheetView>
  </sheetViews>
  <sheetFormatPr defaultRowHeight="18.75" x14ac:dyDescent="0.4"/>
  <cols>
    <col min="10" max="10" width="10.375" bestFit="1" customWidth="1"/>
    <col min="11" max="11" width="17" bestFit="1" customWidth="1"/>
  </cols>
  <sheetData>
    <row r="1" spans="1:13" x14ac:dyDescent="0.4">
      <c r="A1" t="s">
        <v>58</v>
      </c>
    </row>
    <row r="2" spans="1:13" ht="19.5" thickBot="1" x14ac:dyDescent="0.45">
      <c r="J2" t="s">
        <v>84</v>
      </c>
      <c r="K2">
        <f>C13</f>
        <v>43.626211920336473</v>
      </c>
    </row>
    <row r="3" spans="1:13" x14ac:dyDescent="0.4">
      <c r="A3" s="4" t="s">
        <v>59</v>
      </c>
      <c r="B3" s="4"/>
      <c r="J3" t="s">
        <v>86</v>
      </c>
      <c r="K3" s="6">
        <f>K2/37</f>
        <v>1.1790868086577426</v>
      </c>
    </row>
    <row r="4" spans="1:13" x14ac:dyDescent="0.4">
      <c r="A4" t="s">
        <v>60</v>
      </c>
      <c r="B4" s="5">
        <v>0.421621771572874</v>
      </c>
      <c r="J4" t="s">
        <v>91</v>
      </c>
      <c r="K4">
        <v>1</v>
      </c>
    </row>
    <row r="5" spans="1:13" x14ac:dyDescent="0.4">
      <c r="A5" t="s">
        <v>61</v>
      </c>
      <c r="B5" s="5">
        <v>0.17776491826424873</v>
      </c>
    </row>
    <row r="6" spans="1:13" x14ac:dyDescent="0.4">
      <c r="A6" t="s">
        <v>62</v>
      </c>
      <c r="B6" s="5">
        <v>0.15358153350731488</v>
      </c>
      <c r="J6" t="s">
        <v>97</v>
      </c>
    </row>
    <row r="7" spans="1:13" x14ac:dyDescent="0.4">
      <c r="A7" t="s">
        <v>63</v>
      </c>
      <c r="B7" s="5">
        <v>1.1327505815535459</v>
      </c>
      <c r="J7" t="s">
        <v>87</v>
      </c>
      <c r="K7">
        <f>LOG(K3)</f>
        <v>7.1545780610933307E-2</v>
      </c>
      <c r="L7" t="s">
        <v>92</v>
      </c>
      <c r="M7">
        <f>K7+K8</f>
        <v>0.12559983466498736</v>
      </c>
    </row>
    <row r="8" spans="1:13" ht="19.5" thickBot="1" x14ac:dyDescent="0.45">
      <c r="A8" s="2" t="s">
        <v>64</v>
      </c>
      <c r="B8" s="2">
        <v>36</v>
      </c>
      <c r="J8" t="s">
        <v>85</v>
      </c>
      <c r="K8">
        <f>2*K4/37</f>
        <v>5.4054054054054057E-2</v>
      </c>
    </row>
    <row r="10" spans="1:13" ht="19.5" thickBot="1" x14ac:dyDescent="0.45">
      <c r="A10" t="s">
        <v>65</v>
      </c>
      <c r="J10" t="s">
        <v>98</v>
      </c>
    </row>
    <row r="11" spans="1:13" x14ac:dyDescent="0.4">
      <c r="A11" s="3"/>
      <c r="B11" s="3" t="s">
        <v>70</v>
      </c>
      <c r="C11" s="3" t="s">
        <v>71</v>
      </c>
      <c r="D11" s="3" t="s">
        <v>72</v>
      </c>
      <c r="E11" s="3" t="s">
        <v>73</v>
      </c>
      <c r="F11" s="3" t="s">
        <v>74</v>
      </c>
      <c r="J11" t="s">
        <v>87</v>
      </c>
      <c r="K11">
        <f>K7</f>
        <v>7.1545780610933307E-2</v>
      </c>
      <c r="L11" t="s">
        <v>93</v>
      </c>
      <c r="M11">
        <f>K11+K12</f>
        <v>0.11392961099112237</v>
      </c>
    </row>
    <row r="12" spans="1:13" x14ac:dyDescent="0.4">
      <c r="A12" t="s">
        <v>66</v>
      </c>
      <c r="B12">
        <v>1</v>
      </c>
      <c r="C12">
        <v>9.4318646436564535</v>
      </c>
      <c r="D12">
        <v>9.4318646436564535</v>
      </c>
      <c r="E12">
        <v>7.3507046284445341</v>
      </c>
      <c r="F12">
        <v>1.0434068883937006E-2</v>
      </c>
      <c r="J12" t="s">
        <v>85</v>
      </c>
      <c r="K12">
        <f>K4*LOG(37)/37</f>
        <v>4.2383830380189051E-2</v>
      </c>
    </row>
    <row r="13" spans="1:13" x14ac:dyDescent="0.4">
      <c r="A13" t="s">
        <v>67</v>
      </c>
      <c r="B13">
        <v>34</v>
      </c>
      <c r="C13">
        <v>43.626211920336473</v>
      </c>
      <c r="D13">
        <v>1.2831238800098963</v>
      </c>
    </row>
    <row r="14" spans="1:13" ht="19.5" thickBot="1" x14ac:dyDescent="0.45">
      <c r="A14" s="2" t="s">
        <v>68</v>
      </c>
      <c r="B14" s="2">
        <v>35</v>
      </c>
      <c r="C14" s="2">
        <v>53.058076563992927</v>
      </c>
      <c r="D14" s="2"/>
      <c r="E14" s="2"/>
      <c r="F14" s="2"/>
    </row>
    <row r="15" spans="1:13" ht="19.5" thickBot="1" x14ac:dyDescent="0.45"/>
    <row r="16" spans="1:13" x14ac:dyDescent="0.4">
      <c r="A16" s="3"/>
      <c r="B16" s="3" t="s">
        <v>75</v>
      </c>
      <c r="C16" s="3" t="s">
        <v>63</v>
      </c>
      <c r="D16" s="3" t="s">
        <v>76</v>
      </c>
      <c r="E16" s="3" t="s">
        <v>77</v>
      </c>
      <c r="F16" s="3" t="s">
        <v>78</v>
      </c>
      <c r="G16" s="3" t="s">
        <v>79</v>
      </c>
      <c r="H16" s="3" t="s">
        <v>80</v>
      </c>
      <c r="I16" s="3" t="s">
        <v>81</v>
      </c>
    </row>
    <row r="17" spans="1:17" x14ac:dyDescent="0.4">
      <c r="A17" t="s">
        <v>69</v>
      </c>
      <c r="B17">
        <v>1.483199291602348</v>
      </c>
      <c r="C17">
        <v>0.4553948866883249</v>
      </c>
      <c r="D17">
        <v>3.2569520101297464</v>
      </c>
      <c r="E17">
        <v>2.5548406267127503E-3</v>
      </c>
      <c r="F17">
        <v>0.55772553355863486</v>
      </c>
      <c r="G17">
        <v>2.4086730496460609</v>
      </c>
      <c r="H17">
        <v>0.55772553355863486</v>
      </c>
      <c r="I17">
        <v>2.4086730496460609</v>
      </c>
    </row>
    <row r="18" spans="1:17" ht="19.5" thickBot="1" x14ac:dyDescent="0.45">
      <c r="A18" s="2" t="s">
        <v>82</v>
      </c>
      <c r="B18" s="2">
        <v>0.43637957376522546</v>
      </c>
      <c r="C18" s="2">
        <v>0.16095331571282012</v>
      </c>
      <c r="D18" s="2">
        <v>2.7112182922893791</v>
      </c>
      <c r="E18" s="2">
        <v>1.0434068883937006E-2</v>
      </c>
      <c r="F18" s="2">
        <v>0.10928308165136541</v>
      </c>
      <c r="G18" s="2">
        <v>0.76347606587908556</v>
      </c>
      <c r="H18" s="2">
        <v>0.10928308165136541</v>
      </c>
      <c r="I18" s="2">
        <v>0.76347606587908556</v>
      </c>
    </row>
    <row r="21" spans="1:17" x14ac:dyDescent="0.4">
      <c r="A21" t="s">
        <v>89</v>
      </c>
      <c r="B21">
        <v>1</v>
      </c>
    </row>
    <row r="22" spans="1:17" x14ac:dyDescent="0.4">
      <c r="A22" t="s">
        <v>88</v>
      </c>
      <c r="B22" t="s">
        <v>90</v>
      </c>
    </row>
    <row r="23" spans="1:17" x14ac:dyDescent="0.4">
      <c r="A23">
        <v>0</v>
      </c>
      <c r="B23">
        <v>0</v>
      </c>
    </row>
    <row r="24" spans="1:17" x14ac:dyDescent="0.4">
      <c r="A24">
        <v>1</v>
      </c>
      <c r="B24">
        <f>B23*$B$18+B21</f>
        <v>1</v>
      </c>
    </row>
    <row r="25" spans="1:17" x14ac:dyDescent="0.4">
      <c r="A25">
        <v>2</v>
      </c>
      <c r="B25">
        <f>B24*$B$18</f>
        <v>0.43637957376522546</v>
      </c>
    </row>
    <row r="26" spans="1:17" x14ac:dyDescent="0.4">
      <c r="A26">
        <v>3</v>
      </c>
      <c r="B26">
        <f t="shared" ref="B26:B38" si="0">B25*$B$18</f>
        <v>0.19042713239951986</v>
      </c>
      <c r="N26" t="s">
        <v>87</v>
      </c>
      <c r="O26" t="e">
        <f>LOG(O23)</f>
        <v>#NUM!</v>
      </c>
      <c r="P26" t="s">
        <v>92</v>
      </c>
      <c r="Q26" t="e">
        <f>O26+O27</f>
        <v>#NUM!</v>
      </c>
    </row>
    <row r="27" spans="1:17" x14ac:dyDescent="0.4">
      <c r="A27">
        <v>4</v>
      </c>
      <c r="B27">
        <f t="shared" si="0"/>
        <v>8.3098510869836634E-2</v>
      </c>
      <c r="N27" t="s">
        <v>85</v>
      </c>
      <c r="O27">
        <f>2*K4/K3</f>
        <v>1.6962279497272763</v>
      </c>
    </row>
    <row r="28" spans="1:17" x14ac:dyDescent="0.4">
      <c r="A28">
        <v>5</v>
      </c>
      <c r="B28">
        <f t="shared" si="0"/>
        <v>3.6262492753904266E-2</v>
      </c>
    </row>
    <row r="29" spans="1:17" x14ac:dyDescent="0.4">
      <c r="A29">
        <v>6</v>
      </c>
      <c r="B29">
        <f t="shared" si="0"/>
        <v>1.5824211131613319E-2</v>
      </c>
      <c r="N29" t="s">
        <v>85</v>
      </c>
      <c r="P29" t="s">
        <v>93</v>
      </c>
      <c r="Q29" t="e">
        <f>O26+O29</f>
        <v>#NUM!</v>
      </c>
    </row>
    <row r="30" spans="1:17" x14ac:dyDescent="0.4">
      <c r="A30">
        <v>7</v>
      </c>
      <c r="B30">
        <f t="shared" si="0"/>
        <v>6.9053625087843558E-3</v>
      </c>
    </row>
    <row r="31" spans="1:17" x14ac:dyDescent="0.4">
      <c r="A31">
        <v>8</v>
      </c>
      <c r="B31">
        <f t="shared" si="0"/>
        <v>3.013359148277685E-3</v>
      </c>
    </row>
    <row r="32" spans="1:17" x14ac:dyDescent="0.4">
      <c r="A32">
        <v>9</v>
      </c>
      <c r="B32">
        <f t="shared" si="0"/>
        <v>1.314968380726959E-3</v>
      </c>
    </row>
    <row r="33" spans="1:2" x14ac:dyDescent="0.4">
      <c r="A33">
        <v>10</v>
      </c>
      <c r="B33">
        <f t="shared" si="0"/>
        <v>5.7382534149637906E-4</v>
      </c>
    </row>
    <row r="34" spans="1:2" x14ac:dyDescent="0.4">
      <c r="A34">
        <v>11</v>
      </c>
      <c r="B34">
        <f t="shared" si="0"/>
        <v>2.5040565793787485E-4</v>
      </c>
    </row>
    <row r="35" spans="1:2" x14ac:dyDescent="0.4">
      <c r="A35">
        <v>12</v>
      </c>
      <c r="B35">
        <f t="shared" si="0"/>
        <v>1.0927191427933067E-4</v>
      </c>
    </row>
    <row r="36" spans="1:2" x14ac:dyDescent="0.4">
      <c r="A36">
        <v>13</v>
      </c>
      <c r="B36">
        <f t="shared" si="0"/>
        <v>4.7684031377724576E-5</v>
      </c>
    </row>
    <row r="37" spans="1:2" x14ac:dyDescent="0.4">
      <c r="A37">
        <v>14</v>
      </c>
      <c r="B37">
        <f t="shared" si="0"/>
        <v>2.0808337288019086E-5</v>
      </c>
    </row>
    <row r="38" spans="1:2" x14ac:dyDescent="0.4">
      <c r="A38">
        <v>15</v>
      </c>
      <c r="B38">
        <f t="shared" si="0"/>
        <v>9.0803333565088156E-6</v>
      </c>
    </row>
  </sheetData>
  <phoneticPr fontId="2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EC8CB8-3A05-4716-BFF0-4253521EF016}">
  <dimension ref="A1:M19"/>
  <sheetViews>
    <sheetView workbookViewId="0">
      <selection activeCell="J28" sqref="J28"/>
    </sheetView>
  </sheetViews>
  <sheetFormatPr defaultRowHeight="18.75" x14ac:dyDescent="0.4"/>
  <cols>
    <col min="10" max="10" width="10.375" bestFit="1" customWidth="1"/>
  </cols>
  <sheetData>
    <row r="1" spans="1:13" x14ac:dyDescent="0.4">
      <c r="A1" t="s">
        <v>58</v>
      </c>
    </row>
    <row r="2" spans="1:13" ht="19.5" thickBot="1" x14ac:dyDescent="0.45">
      <c r="J2" t="s">
        <v>84</v>
      </c>
      <c r="K2">
        <f>C13</f>
        <v>42.271844421354288</v>
      </c>
    </row>
    <row r="3" spans="1:13" x14ac:dyDescent="0.4">
      <c r="A3" s="4" t="s">
        <v>59</v>
      </c>
      <c r="B3" s="4"/>
      <c r="J3" t="s">
        <v>86</v>
      </c>
      <c r="K3">
        <f>K2/37</f>
        <v>1.1424822816582241</v>
      </c>
    </row>
    <row r="4" spans="1:13" x14ac:dyDescent="0.4">
      <c r="A4" t="s">
        <v>60</v>
      </c>
      <c r="B4" s="5">
        <v>0.44210506556964735</v>
      </c>
      <c r="J4" t="s">
        <v>94</v>
      </c>
      <c r="K4">
        <v>2</v>
      </c>
    </row>
    <row r="5" spans="1:13" x14ac:dyDescent="0.4">
      <c r="A5" t="s">
        <v>61</v>
      </c>
      <c r="B5" s="5">
        <v>0.1954568890023422</v>
      </c>
    </row>
    <row r="6" spans="1:13" x14ac:dyDescent="0.4">
      <c r="A6" t="s">
        <v>62</v>
      </c>
      <c r="B6" s="5">
        <v>0.14517294456498858</v>
      </c>
      <c r="J6" t="s">
        <v>97</v>
      </c>
    </row>
    <row r="7" spans="1:13" x14ac:dyDescent="0.4">
      <c r="A7" t="s">
        <v>63</v>
      </c>
      <c r="B7" s="5">
        <v>1.1493455260135315</v>
      </c>
      <c r="J7" t="s">
        <v>87</v>
      </c>
      <c r="K7">
        <f>LOG(K3)</f>
        <v>5.7849473479103797E-2</v>
      </c>
      <c r="L7" t="s">
        <v>95</v>
      </c>
      <c r="M7">
        <f>K7+K8</f>
        <v>0.16595758158721191</v>
      </c>
    </row>
    <row r="8" spans="1:13" ht="19.5" thickBot="1" x14ac:dyDescent="0.45">
      <c r="A8" s="2" t="s">
        <v>64</v>
      </c>
      <c r="B8" s="2">
        <v>35</v>
      </c>
      <c r="J8" t="s">
        <v>85</v>
      </c>
      <c r="K8">
        <f>2*K4/37</f>
        <v>0.10810810810810811</v>
      </c>
    </row>
    <row r="10" spans="1:13" ht="19.5" thickBot="1" x14ac:dyDescent="0.45">
      <c r="A10" t="s">
        <v>65</v>
      </c>
      <c r="J10" t="s">
        <v>98</v>
      </c>
    </row>
    <row r="11" spans="1:13" x14ac:dyDescent="0.4">
      <c r="A11" s="3"/>
      <c r="B11" s="3" t="s">
        <v>70</v>
      </c>
      <c r="C11" s="3" t="s">
        <v>71</v>
      </c>
      <c r="D11" s="3" t="s">
        <v>72</v>
      </c>
      <c r="E11" s="3" t="s">
        <v>73</v>
      </c>
      <c r="F11" s="3" t="s">
        <v>74</v>
      </c>
      <c r="J11" t="s">
        <v>87</v>
      </c>
      <c r="K11">
        <f>K7</f>
        <v>5.7849473479103797E-2</v>
      </c>
      <c r="L11" t="s">
        <v>96</v>
      </c>
      <c r="M11">
        <f>K11+K12</f>
        <v>0.14261713423948191</v>
      </c>
    </row>
    <row r="12" spans="1:13" x14ac:dyDescent="0.4">
      <c r="A12" t="s">
        <v>66</v>
      </c>
      <c r="B12">
        <v>2</v>
      </c>
      <c r="C12">
        <v>10.269584177712233</v>
      </c>
      <c r="D12">
        <v>5.1347920888561163</v>
      </c>
      <c r="E12">
        <v>3.887063578432131</v>
      </c>
      <c r="F12">
        <v>3.081691268154987E-2</v>
      </c>
      <c r="J12" t="s">
        <v>85</v>
      </c>
      <c r="K12">
        <f>K4*LOG(37)/37</f>
        <v>8.4767660760378102E-2</v>
      </c>
    </row>
    <row r="13" spans="1:13" x14ac:dyDescent="0.4">
      <c r="A13" t="s">
        <v>67</v>
      </c>
      <c r="B13">
        <v>32</v>
      </c>
      <c r="C13">
        <v>42.271844421354288</v>
      </c>
      <c r="D13">
        <v>1.3209951381673215</v>
      </c>
    </row>
    <row r="14" spans="1:13" ht="19.5" thickBot="1" x14ac:dyDescent="0.45">
      <c r="A14" s="2" t="s">
        <v>68</v>
      </c>
      <c r="B14" s="2">
        <v>34</v>
      </c>
      <c r="C14" s="2">
        <v>52.541428599066521</v>
      </c>
      <c r="D14" s="2"/>
      <c r="E14" s="2"/>
      <c r="F14" s="2"/>
    </row>
    <row r="15" spans="1:13" ht="19.5" thickBot="1" x14ac:dyDescent="0.45"/>
    <row r="16" spans="1:13" x14ac:dyDescent="0.4">
      <c r="A16" s="3"/>
      <c r="B16" s="3" t="s">
        <v>75</v>
      </c>
      <c r="C16" s="3" t="s">
        <v>63</v>
      </c>
      <c r="D16" s="3" t="s">
        <v>76</v>
      </c>
      <c r="E16" s="3" t="s">
        <v>77</v>
      </c>
      <c r="F16" s="3" t="s">
        <v>78</v>
      </c>
      <c r="G16" s="3" t="s">
        <v>79</v>
      </c>
      <c r="H16" s="3" t="s">
        <v>80</v>
      </c>
      <c r="I16" s="3" t="s">
        <v>81</v>
      </c>
    </row>
    <row r="17" spans="1:9" x14ac:dyDescent="0.4">
      <c r="A17" t="s">
        <v>69</v>
      </c>
      <c r="B17">
        <v>1.4349577392044657</v>
      </c>
      <c r="C17">
        <v>0.52932973545952622</v>
      </c>
      <c r="D17">
        <v>2.7108957670000118</v>
      </c>
      <c r="E17">
        <v>1.0698606724036776E-2</v>
      </c>
      <c r="F17">
        <v>0.35674835136204219</v>
      </c>
      <c r="G17">
        <v>2.5131671270468892</v>
      </c>
      <c r="H17">
        <v>0.35674835136204219</v>
      </c>
      <c r="I17">
        <v>2.5131671270468892</v>
      </c>
    </row>
    <row r="18" spans="1:9" x14ac:dyDescent="0.4">
      <c r="A18" t="s">
        <v>82</v>
      </c>
      <c r="B18">
        <v>0.45158202281087267</v>
      </c>
      <c r="C18">
        <v>0.19162991802765808</v>
      </c>
      <c r="D18">
        <v>2.3565319416652653</v>
      </c>
      <c r="E18">
        <v>2.4733467183820128E-2</v>
      </c>
      <c r="F18">
        <v>6.1244653175810015E-2</v>
      </c>
      <c r="G18">
        <v>0.84191939244593539</v>
      </c>
      <c r="H18">
        <v>6.1244653175810015E-2</v>
      </c>
      <c r="I18">
        <v>0.84191939244593539</v>
      </c>
    </row>
    <row r="19" spans="1:9" ht="19.5" thickBot="1" x14ac:dyDescent="0.45">
      <c r="A19" s="2" t="s">
        <v>83</v>
      </c>
      <c r="B19" s="2">
        <v>1.6024962443415329E-2</v>
      </c>
      <c r="C19" s="2">
        <v>0.19339152408191917</v>
      </c>
      <c r="D19" s="2">
        <v>8.2862796182459772E-2</v>
      </c>
      <c r="E19" s="2">
        <v>0.9344768119065382</v>
      </c>
      <c r="F19" s="2">
        <v>-0.37790068130161297</v>
      </c>
      <c r="G19" s="2">
        <v>0.40995060618844364</v>
      </c>
      <c r="H19" s="2">
        <v>-0.37790068130161297</v>
      </c>
      <c r="I19" s="2">
        <v>0.40995060618844364</v>
      </c>
    </row>
  </sheetData>
  <phoneticPr fontId="2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23E403-10E1-40A6-A561-F084E16C0D70}">
  <dimension ref="A1:R44"/>
  <sheetViews>
    <sheetView topLeftCell="A25" zoomScaleNormal="100" workbookViewId="0">
      <selection activeCell="B39" sqref="B39"/>
    </sheetView>
  </sheetViews>
  <sheetFormatPr defaultRowHeight="18.75" x14ac:dyDescent="0.4"/>
  <sheetData>
    <row r="1" spans="1:18" x14ac:dyDescent="0.4">
      <c r="A1" s="1" t="s">
        <v>49</v>
      </c>
      <c r="B1" t="s">
        <v>5</v>
      </c>
      <c r="C1" s="1"/>
      <c r="D1" s="1"/>
    </row>
    <row r="2" spans="1:18" x14ac:dyDescent="0.4">
      <c r="A2" s="1"/>
      <c r="B2" t="s">
        <v>55</v>
      </c>
      <c r="C2" s="1" t="s">
        <v>56</v>
      </c>
      <c r="D2" s="1" t="s">
        <v>57</v>
      </c>
    </row>
    <row r="3" spans="1:18" x14ac:dyDescent="0.4">
      <c r="A3" t="s">
        <v>7</v>
      </c>
      <c r="B3">
        <v>3.5456441520936899</v>
      </c>
      <c r="C3" s="1"/>
      <c r="D3" s="1"/>
      <c r="F3" s="1"/>
      <c r="G3" s="1"/>
      <c r="H3" s="1"/>
      <c r="I3" s="1"/>
      <c r="J3" s="1"/>
      <c r="K3" s="1"/>
      <c r="L3" s="1"/>
    </row>
    <row r="4" spans="1:18" x14ac:dyDescent="0.4">
      <c r="A4" t="s">
        <v>8</v>
      </c>
      <c r="B4">
        <v>1.8980477223427501</v>
      </c>
      <c r="C4">
        <v>3.5456441520936899</v>
      </c>
      <c r="D4" s="1"/>
      <c r="F4" s="1"/>
      <c r="G4" s="1"/>
      <c r="H4" s="1"/>
      <c r="I4" s="1"/>
      <c r="J4" s="1"/>
      <c r="K4" s="1"/>
      <c r="L4" s="1"/>
    </row>
    <row r="5" spans="1:18" x14ac:dyDescent="0.4">
      <c r="A5" t="s">
        <v>9</v>
      </c>
      <c r="B5">
        <v>3.6645632175169101</v>
      </c>
      <c r="C5">
        <v>1.8980477223427501</v>
      </c>
      <c r="D5">
        <v>3.5456441520936899</v>
      </c>
      <c r="F5" s="1"/>
      <c r="G5" s="1"/>
      <c r="H5" s="1"/>
      <c r="I5" s="1"/>
      <c r="J5" s="1"/>
      <c r="K5" s="1"/>
      <c r="L5" s="1"/>
    </row>
    <row r="6" spans="1:18" x14ac:dyDescent="0.4">
      <c r="A6" t="s">
        <v>10</v>
      </c>
      <c r="B6">
        <v>4.0777411074440799</v>
      </c>
      <c r="C6">
        <v>3.6645632175169101</v>
      </c>
      <c r="D6">
        <v>1.8980477223427501</v>
      </c>
      <c r="F6" s="1"/>
      <c r="G6" s="1"/>
      <c r="H6" s="1"/>
      <c r="I6" s="1"/>
      <c r="J6" s="1"/>
      <c r="K6" s="1"/>
      <c r="L6" s="1"/>
    </row>
    <row r="7" spans="1:18" x14ac:dyDescent="0.4">
      <c r="A7" t="s">
        <v>11</v>
      </c>
      <c r="B7">
        <v>4.8270030300894904</v>
      </c>
      <c r="C7">
        <v>4.0777411074440799</v>
      </c>
      <c r="D7">
        <v>3.6645632175169101</v>
      </c>
      <c r="F7" s="1"/>
      <c r="G7" s="1"/>
      <c r="H7" s="1"/>
      <c r="I7" s="1"/>
      <c r="J7" s="1"/>
      <c r="K7" s="1"/>
      <c r="L7" s="1"/>
    </row>
    <row r="8" spans="1:18" x14ac:dyDescent="0.4">
      <c r="A8" t="s">
        <v>12</v>
      </c>
      <c r="B8">
        <v>5.3979564399032203</v>
      </c>
      <c r="C8">
        <v>4.8270030300894904</v>
      </c>
      <c r="D8">
        <v>4.0777411074440799</v>
      </c>
      <c r="F8" s="1"/>
      <c r="G8" s="1"/>
      <c r="H8" s="1" t="s">
        <v>53</v>
      </c>
    </row>
    <row r="9" spans="1:18" x14ac:dyDescent="0.4">
      <c r="A9" t="s">
        <v>13</v>
      </c>
      <c r="B9">
        <v>4.2349639645385304</v>
      </c>
      <c r="C9">
        <v>5.3979564399032203</v>
      </c>
      <c r="D9">
        <v>4.8270030300894904</v>
      </c>
      <c r="F9" s="1"/>
      <c r="G9" s="1"/>
      <c r="H9" s="1" t="s">
        <v>44</v>
      </c>
      <c r="I9" s="1" t="s">
        <v>3</v>
      </c>
      <c r="J9" s="1" t="s">
        <v>45</v>
      </c>
      <c r="K9" s="1" t="s">
        <v>50</v>
      </c>
      <c r="M9" s="1" t="s">
        <v>46</v>
      </c>
      <c r="N9" s="1" t="s">
        <v>51</v>
      </c>
      <c r="O9" s="1" t="s">
        <v>47</v>
      </c>
      <c r="P9" s="1" t="s">
        <v>52</v>
      </c>
      <c r="Q9" s="1" t="s">
        <v>48</v>
      </c>
      <c r="R9" s="1" t="s">
        <v>52</v>
      </c>
    </row>
    <row r="10" spans="1:18" x14ac:dyDescent="0.4">
      <c r="A10" t="s">
        <v>14</v>
      </c>
      <c r="B10">
        <v>3.0288196781496999</v>
      </c>
      <c r="C10">
        <v>4.2349639645385304</v>
      </c>
      <c r="D10">
        <v>5.3979564399032203</v>
      </c>
      <c r="F10" s="1"/>
      <c r="G10" s="1"/>
      <c r="H10" s="1"/>
      <c r="J10" s="1"/>
      <c r="K10" s="1"/>
      <c r="L10" s="1"/>
    </row>
    <row r="11" spans="1:18" x14ac:dyDescent="0.4">
      <c r="A11" t="s">
        <v>15</v>
      </c>
      <c r="B11">
        <v>2.9516569663855399</v>
      </c>
      <c r="C11">
        <v>3.0288196781496999</v>
      </c>
      <c r="D11">
        <v>4.2349639645385304</v>
      </c>
      <c r="F11" s="1"/>
      <c r="G11" s="1"/>
      <c r="H11" t="s">
        <v>0</v>
      </c>
      <c r="I11" t="s">
        <v>1</v>
      </c>
    </row>
    <row r="12" spans="1:18" x14ac:dyDescent="0.4">
      <c r="A12" t="s">
        <v>16</v>
      </c>
      <c r="B12">
        <v>2.6074415921546001</v>
      </c>
      <c r="C12">
        <v>2.9516569663855399</v>
      </c>
      <c r="D12">
        <v>3.0288196781496999</v>
      </c>
      <c r="F12" s="1"/>
      <c r="G12" s="1"/>
      <c r="H12" t="s">
        <v>2</v>
      </c>
      <c r="I12" t="s">
        <v>3</v>
      </c>
      <c r="J12" t="s">
        <v>6</v>
      </c>
    </row>
    <row r="13" spans="1:18" x14ac:dyDescent="0.4">
      <c r="A13" t="s">
        <v>17</v>
      </c>
      <c r="B13">
        <v>2.8054196885365501</v>
      </c>
      <c r="C13">
        <v>2.6074415921546001</v>
      </c>
      <c r="D13">
        <v>2.9516569663855399</v>
      </c>
      <c r="F13" s="1"/>
      <c r="G13" s="1"/>
      <c r="H13" t="s">
        <v>4</v>
      </c>
      <c r="I13" t="s">
        <v>54</v>
      </c>
    </row>
    <row r="14" spans="1:18" x14ac:dyDescent="0.4">
      <c r="A14" t="s">
        <v>18</v>
      </c>
      <c r="B14">
        <v>2.9312041999343998</v>
      </c>
      <c r="C14">
        <v>2.8054196885365501</v>
      </c>
      <c r="D14">
        <v>2.6074415921546001</v>
      </c>
      <c r="F14" s="1"/>
      <c r="G14" s="1"/>
      <c r="H14" s="1"/>
      <c r="I14" s="1"/>
      <c r="J14" s="1"/>
      <c r="K14" s="1"/>
      <c r="L14" s="1"/>
    </row>
    <row r="15" spans="1:18" x14ac:dyDescent="0.4">
      <c r="A15" t="s">
        <v>19</v>
      </c>
      <c r="B15">
        <v>2.33768993730741</v>
      </c>
      <c r="C15">
        <v>2.9312041999343998</v>
      </c>
      <c r="D15">
        <v>2.8054196885365501</v>
      </c>
      <c r="F15" s="1"/>
      <c r="G15" s="1"/>
      <c r="H15" s="1"/>
      <c r="I15" s="1"/>
      <c r="J15" s="1"/>
      <c r="K15" s="1"/>
      <c r="L15" s="1"/>
    </row>
    <row r="16" spans="1:18" x14ac:dyDescent="0.4">
      <c r="A16" t="s">
        <v>20</v>
      </c>
      <c r="B16">
        <v>1.5522790987436199</v>
      </c>
      <c r="C16">
        <v>2.33768993730741</v>
      </c>
      <c r="D16">
        <v>2.9312041999343998</v>
      </c>
      <c r="F16" s="1"/>
      <c r="G16" s="1"/>
      <c r="H16" s="1"/>
      <c r="I16" s="1"/>
      <c r="J16" s="1"/>
      <c r="K16" s="1"/>
      <c r="L16" s="1"/>
    </row>
    <row r="17" spans="1:12" x14ac:dyDescent="0.4">
      <c r="A17" t="s">
        <v>21</v>
      </c>
      <c r="B17">
        <v>2.1880271969735801</v>
      </c>
      <c r="C17">
        <v>1.5522790987436199</v>
      </c>
      <c r="D17">
        <v>2.33768993730741</v>
      </c>
      <c r="F17" s="1"/>
      <c r="G17" s="1"/>
      <c r="H17" s="1"/>
      <c r="I17" s="1"/>
      <c r="J17" s="1"/>
      <c r="K17" s="1"/>
      <c r="L17" s="1"/>
    </row>
    <row r="18" spans="1:12" x14ac:dyDescent="0.4">
      <c r="A18" t="s">
        <v>22</v>
      </c>
      <c r="B18">
        <v>3.3768572714993499</v>
      </c>
      <c r="C18">
        <v>2.1880271969735801</v>
      </c>
      <c r="D18">
        <v>1.5522790987436199</v>
      </c>
      <c r="F18" s="1"/>
      <c r="G18" s="1"/>
      <c r="H18" s="1"/>
      <c r="I18" s="1"/>
      <c r="J18" s="1"/>
      <c r="K18" s="1"/>
      <c r="L18" s="1"/>
    </row>
    <row r="19" spans="1:12" x14ac:dyDescent="0.4">
      <c r="A19" t="s">
        <v>23</v>
      </c>
      <c r="B19">
        <v>2.8261711188540199</v>
      </c>
      <c r="C19">
        <v>3.3768572714993499</v>
      </c>
      <c r="D19">
        <v>2.1880271969735801</v>
      </c>
      <c r="F19" s="1"/>
      <c r="G19" s="1"/>
      <c r="H19" s="1"/>
      <c r="I19" s="1"/>
      <c r="J19" s="1"/>
      <c r="K19" s="1"/>
      <c r="L19" s="1"/>
    </row>
    <row r="20" spans="1:12" x14ac:dyDescent="0.4">
      <c r="A20" t="s">
        <v>24</v>
      </c>
      <c r="B20">
        <v>1.5860316265060299</v>
      </c>
      <c r="C20">
        <v>2.8261711188540199</v>
      </c>
      <c r="D20">
        <v>3.3768572714993499</v>
      </c>
      <c r="F20" s="1"/>
      <c r="G20" s="1"/>
      <c r="H20" s="1"/>
      <c r="I20" s="1"/>
      <c r="J20" s="1"/>
      <c r="K20" s="1"/>
      <c r="L20" s="1"/>
    </row>
    <row r="21" spans="1:12" x14ac:dyDescent="0.4">
      <c r="A21" t="s">
        <v>25</v>
      </c>
      <c r="B21">
        <v>2.2700949733611302</v>
      </c>
      <c r="C21">
        <v>1.5860316265060299</v>
      </c>
      <c r="D21">
        <v>2.8261711188540199</v>
      </c>
      <c r="F21" s="1"/>
      <c r="G21" s="1"/>
      <c r="H21" s="1"/>
      <c r="I21" s="1"/>
      <c r="J21" s="1"/>
      <c r="K21" s="1"/>
      <c r="L21" s="1"/>
    </row>
    <row r="22" spans="1:12" x14ac:dyDescent="0.4">
      <c r="A22" t="s">
        <v>26</v>
      </c>
      <c r="B22">
        <v>2.67723669309173</v>
      </c>
      <c r="C22">
        <v>2.2700949733611302</v>
      </c>
      <c r="D22">
        <v>1.5860316265060299</v>
      </c>
      <c r="F22" s="1"/>
      <c r="G22" s="1"/>
      <c r="H22" s="1"/>
      <c r="I22" s="1"/>
      <c r="J22" s="1"/>
      <c r="K22" s="1"/>
      <c r="L22" s="1"/>
    </row>
    <row r="23" spans="1:12" x14ac:dyDescent="0.4">
      <c r="A23" t="s">
        <v>27</v>
      </c>
      <c r="B23">
        <v>3.3927468454954699</v>
      </c>
      <c r="C23">
        <v>2.67723669309173</v>
      </c>
      <c r="D23">
        <v>2.2700949733611302</v>
      </c>
      <c r="F23" s="1"/>
      <c r="G23" s="1"/>
      <c r="H23" s="1"/>
      <c r="I23" s="1"/>
      <c r="J23" s="1"/>
      <c r="K23" s="1"/>
      <c r="L23" s="1"/>
    </row>
    <row r="24" spans="1:12" x14ac:dyDescent="0.4">
      <c r="A24" t="s">
        <v>28</v>
      </c>
      <c r="B24">
        <v>3.2259441007040701</v>
      </c>
      <c r="C24">
        <v>3.3927468454954699</v>
      </c>
      <c r="D24">
        <v>2.67723669309173</v>
      </c>
      <c r="F24" s="1"/>
      <c r="G24" s="1"/>
      <c r="H24" s="1"/>
      <c r="I24" s="1"/>
      <c r="J24" s="1"/>
      <c r="K24" s="1"/>
      <c r="L24" s="1"/>
    </row>
    <row r="25" spans="1:12" x14ac:dyDescent="0.4">
      <c r="A25" t="s">
        <v>29</v>
      </c>
      <c r="B25">
        <v>2.8526724815013602</v>
      </c>
      <c r="C25">
        <v>3.2259441007040701</v>
      </c>
      <c r="D25">
        <v>3.3927468454954699</v>
      </c>
      <c r="F25" s="1"/>
      <c r="G25" s="1"/>
      <c r="H25" s="1"/>
      <c r="I25" s="1"/>
      <c r="J25" s="1"/>
      <c r="K25" s="1"/>
      <c r="L25" s="1"/>
    </row>
    <row r="26" spans="1:12" x14ac:dyDescent="0.4">
      <c r="A26" t="s">
        <v>30</v>
      </c>
      <c r="B26">
        <v>3.8391002966510102</v>
      </c>
      <c r="C26">
        <v>2.8526724815013602</v>
      </c>
      <c r="D26">
        <v>3.2259441007040701</v>
      </c>
      <c r="F26" s="1"/>
      <c r="G26" s="1"/>
      <c r="H26" s="1"/>
      <c r="I26" s="1"/>
      <c r="J26" s="1"/>
      <c r="K26" s="1"/>
      <c r="L26" s="1"/>
    </row>
    <row r="27" spans="1:12" x14ac:dyDescent="0.4">
      <c r="A27" t="s">
        <v>31</v>
      </c>
      <c r="B27">
        <v>-0.35554626629975</v>
      </c>
      <c r="C27">
        <v>3.8391002966510102</v>
      </c>
      <c r="D27">
        <v>2.8526724815013602</v>
      </c>
      <c r="F27" s="1"/>
      <c r="G27" s="1"/>
      <c r="H27" s="1"/>
      <c r="I27" s="1"/>
      <c r="J27" s="1"/>
      <c r="K27" s="1"/>
      <c r="L27" s="1"/>
    </row>
    <row r="28" spans="1:12" x14ac:dyDescent="0.4">
      <c r="A28" t="s">
        <v>32</v>
      </c>
      <c r="B28">
        <v>1.64004344238989</v>
      </c>
      <c r="C28">
        <v>-0.35554626629975</v>
      </c>
      <c r="D28">
        <v>3.8391002966510102</v>
      </c>
      <c r="F28" s="1"/>
      <c r="G28" s="1"/>
      <c r="H28" s="1"/>
      <c r="I28" s="1"/>
      <c r="J28" s="1"/>
      <c r="K28" s="1"/>
      <c r="L28" s="1"/>
    </row>
    <row r="29" spans="1:12" x14ac:dyDescent="0.4">
      <c r="A29" t="s">
        <v>33</v>
      </c>
      <c r="B29">
        <v>3.1568415686220601</v>
      </c>
      <c r="C29">
        <v>1.64004344238989</v>
      </c>
      <c r="D29">
        <v>-0.35554626629975</v>
      </c>
      <c r="F29" s="1"/>
      <c r="G29" s="1"/>
      <c r="H29" s="1"/>
      <c r="I29" s="1"/>
      <c r="J29" s="1"/>
      <c r="K29" s="1"/>
      <c r="L29" s="1"/>
    </row>
    <row r="30" spans="1:12" x14ac:dyDescent="0.4">
      <c r="A30" t="s">
        <v>34</v>
      </c>
      <c r="B30">
        <v>2.0693372652605899</v>
      </c>
      <c r="C30">
        <v>3.1568415686220601</v>
      </c>
      <c r="D30">
        <v>1.64004344238989</v>
      </c>
      <c r="F30" s="1"/>
      <c r="G30" s="1"/>
      <c r="H30" s="1"/>
      <c r="I30" s="1"/>
      <c r="J30" s="1"/>
      <c r="K30" s="1"/>
      <c r="L30" s="1"/>
    </row>
    <row r="31" spans="1:12" x14ac:dyDescent="0.4">
      <c r="A31" t="s">
        <v>35</v>
      </c>
      <c r="B31">
        <v>1.46483265562714</v>
      </c>
      <c r="C31">
        <v>2.0693372652605899</v>
      </c>
      <c r="D31">
        <v>3.1568415686220601</v>
      </c>
      <c r="F31" s="1"/>
      <c r="G31" s="1"/>
      <c r="H31" s="1"/>
      <c r="I31" s="1"/>
      <c r="J31" s="1"/>
      <c r="K31" s="1"/>
      <c r="L31" s="1"/>
    </row>
    <row r="32" spans="1:12" x14ac:dyDescent="0.4">
      <c r="A32" t="s">
        <v>36</v>
      </c>
      <c r="B32">
        <v>1.62222297740821</v>
      </c>
      <c r="C32">
        <v>1.46483265562714</v>
      </c>
      <c r="D32">
        <v>2.0693372652605899</v>
      </c>
      <c r="F32" s="1"/>
      <c r="G32" s="1"/>
      <c r="H32" s="1"/>
      <c r="I32" s="1"/>
      <c r="J32" s="1"/>
      <c r="K32" s="1"/>
      <c r="L32" s="1"/>
    </row>
    <row r="33" spans="1:12" x14ac:dyDescent="0.4">
      <c r="A33" t="s">
        <v>37</v>
      </c>
      <c r="B33">
        <v>0.118627135552435</v>
      </c>
      <c r="C33">
        <v>1.62222297740821</v>
      </c>
      <c r="D33">
        <v>1.46483265562714</v>
      </c>
      <c r="F33" s="1"/>
      <c r="G33" s="1"/>
      <c r="H33" s="1"/>
      <c r="I33" s="1"/>
      <c r="J33" s="1"/>
      <c r="K33" s="1"/>
      <c r="L33" s="1"/>
    </row>
    <row r="34" spans="1:12" x14ac:dyDescent="0.4">
      <c r="A34" t="s">
        <v>38</v>
      </c>
      <c r="B34">
        <v>1.26158320570537</v>
      </c>
      <c r="C34">
        <v>0.118627135552435</v>
      </c>
      <c r="D34">
        <v>1.62222297740821</v>
      </c>
      <c r="F34" s="1"/>
      <c r="G34" s="1"/>
      <c r="H34" s="1"/>
      <c r="I34" s="1"/>
      <c r="J34" s="1"/>
      <c r="K34" s="1"/>
      <c r="L34" s="1"/>
    </row>
    <row r="35" spans="1:12" x14ac:dyDescent="0.4">
      <c r="A35" t="s">
        <v>39</v>
      </c>
      <c r="B35">
        <v>2.1301100036596301</v>
      </c>
      <c r="C35">
        <v>1.26158320570537</v>
      </c>
      <c r="D35">
        <v>0.118627135552435</v>
      </c>
      <c r="F35" s="1"/>
      <c r="G35" s="1"/>
      <c r="H35" s="1"/>
      <c r="I35" s="1"/>
      <c r="J35" s="1"/>
      <c r="K35" s="1"/>
      <c r="L35" s="1"/>
    </row>
    <row r="36" spans="1:12" x14ac:dyDescent="0.4">
      <c r="A36" t="s">
        <v>40</v>
      </c>
      <c r="B36">
        <v>2.4425832969281802</v>
      </c>
      <c r="C36">
        <v>2.1301100036596301</v>
      </c>
      <c r="D36">
        <v>1.26158320570537</v>
      </c>
      <c r="F36" s="1"/>
      <c r="G36" s="1"/>
      <c r="H36" s="1"/>
      <c r="I36" s="1"/>
      <c r="J36" s="1"/>
      <c r="K36" s="1"/>
      <c r="L36" s="1"/>
    </row>
    <row r="37" spans="1:12" x14ac:dyDescent="0.4">
      <c r="A37" t="s">
        <v>41</v>
      </c>
      <c r="B37">
        <v>1.81221007526015</v>
      </c>
      <c r="C37">
        <v>2.4425832969281802</v>
      </c>
      <c r="D37">
        <v>2.1301100036596301</v>
      </c>
      <c r="F37" s="1"/>
      <c r="G37" s="1"/>
      <c r="H37" s="1"/>
      <c r="I37" s="1"/>
      <c r="J37" s="1"/>
      <c r="K37" s="1"/>
      <c r="L37" s="1"/>
    </row>
    <row r="38" spans="1:12" x14ac:dyDescent="0.4">
      <c r="A38" t="s">
        <v>42</v>
      </c>
      <c r="B38">
        <v>1.23358439630637</v>
      </c>
      <c r="C38">
        <v>1.81221007526015</v>
      </c>
      <c r="D38">
        <v>2.4425832969281802</v>
      </c>
      <c r="F38" s="1"/>
      <c r="G38" s="1"/>
      <c r="H38" s="1"/>
      <c r="I38" s="1"/>
      <c r="J38" s="1"/>
      <c r="K38" s="1"/>
      <c r="L38" s="1"/>
    </row>
    <row r="39" spans="1:12" x14ac:dyDescent="0.4">
      <c r="A39" t="s">
        <v>43</v>
      </c>
      <c r="B39">
        <v>4.6978588636373901</v>
      </c>
      <c r="C39">
        <v>1.23358439630637</v>
      </c>
      <c r="D39">
        <v>1.81221007526015</v>
      </c>
      <c r="F39" s="1"/>
      <c r="G39" s="1"/>
      <c r="H39" s="1"/>
      <c r="I39" s="1"/>
      <c r="J39" s="1"/>
      <c r="K39" s="1"/>
      <c r="L39" s="1"/>
    </row>
    <row r="40" spans="1:12" x14ac:dyDescent="0.4">
      <c r="F40" s="1"/>
      <c r="G40" s="1"/>
      <c r="H40" s="1"/>
      <c r="I40" s="1"/>
      <c r="J40" s="1"/>
      <c r="K40" s="1"/>
      <c r="L40" s="1"/>
    </row>
    <row r="41" spans="1:12" x14ac:dyDescent="0.4">
      <c r="C41" s="1"/>
      <c r="F41" s="1"/>
      <c r="G41" s="1"/>
      <c r="H41" s="1"/>
      <c r="I41" s="1"/>
      <c r="J41" s="1"/>
      <c r="K41" s="1"/>
      <c r="L41" s="1"/>
    </row>
    <row r="42" spans="1:12" x14ac:dyDescent="0.4">
      <c r="C42" s="1"/>
      <c r="D42" s="1"/>
      <c r="F42" s="1"/>
      <c r="G42" s="1"/>
      <c r="H42" s="1"/>
      <c r="I42" s="1"/>
      <c r="J42" s="1"/>
      <c r="K42" s="1"/>
      <c r="L42" s="1"/>
    </row>
    <row r="43" spans="1:12" x14ac:dyDescent="0.4">
      <c r="C43" s="1"/>
      <c r="D43" s="1"/>
      <c r="F43" s="1"/>
      <c r="G43" s="1"/>
      <c r="H43" s="1"/>
      <c r="I43" s="1"/>
      <c r="J43" s="1"/>
      <c r="K43" s="1"/>
      <c r="L43" s="1"/>
    </row>
    <row r="44" spans="1:12" x14ac:dyDescent="0.4">
      <c r="C44" s="1"/>
      <c r="D44" s="1"/>
    </row>
  </sheetData>
  <phoneticPr fontId="2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D26665-7F1F-4324-9321-747C64692DAA}">
  <dimension ref="A2:A6"/>
  <sheetViews>
    <sheetView tabSelected="1" workbookViewId="0">
      <selection activeCell="A2" sqref="A2:A6"/>
    </sheetView>
  </sheetViews>
  <sheetFormatPr defaultRowHeight="18.75" x14ac:dyDescent="0.4"/>
  <sheetData>
    <row r="2" spans="1:1" x14ac:dyDescent="0.4">
      <c r="A2" s="7" t="s">
        <v>99</v>
      </c>
    </row>
    <row r="3" spans="1:1" x14ac:dyDescent="0.4">
      <c r="A3" s="7" t="s">
        <v>100</v>
      </c>
    </row>
    <row r="4" spans="1:1" x14ac:dyDescent="0.4">
      <c r="A4" s="7" t="s">
        <v>101</v>
      </c>
    </row>
    <row r="5" spans="1:1" x14ac:dyDescent="0.4">
      <c r="A5" s="7" t="s">
        <v>102</v>
      </c>
    </row>
    <row r="6" spans="1:1" x14ac:dyDescent="0.4">
      <c r="A6" s="7" t="s">
        <v>103</v>
      </c>
    </row>
  </sheetData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4</vt:i4>
      </vt:variant>
    </vt:vector>
  </HeadingPairs>
  <TitlesOfParts>
    <vt:vector size="4" baseType="lpstr">
      <vt:lpstr>AR(1) OLS</vt:lpstr>
      <vt:lpstr>AR(2) OLS</vt:lpstr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Asuka</dc:creator>
  <cp:lastModifiedBy>新世社谷口</cp:lastModifiedBy>
  <cp:lastPrinted>2023-09-24T01:19:38Z</cp:lastPrinted>
  <dcterms:created xsi:type="dcterms:W3CDTF">2022-11-15T08:20:37Z</dcterms:created>
  <dcterms:modified xsi:type="dcterms:W3CDTF">2024-01-12T06:29:48Z</dcterms:modified>
</cp:coreProperties>
</file>