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93F087E9-D71F-444F-84BA-6BFAEEB4473F}" xr6:coauthVersionLast="47" xr6:coauthVersionMax="47" xr10:uidLastSave="{00000000-0000-0000-0000-000000000000}"/>
  <bookViews>
    <workbookView xWindow="15840" yWindow="600" windowWidth="12150" windowHeight="14910" activeTab="1" xr2:uid="{00000000-000D-0000-FFFF-FFFF00000000}"/>
  </bookViews>
  <sheets>
    <sheet name="単回帰の例" sheetId="14" r:id="rId1"/>
    <sheet name="クレジット" sheetId="16" r:id="rId2"/>
  </sheets>
  <definedNames>
    <definedName name="_xlnm.Print_Area" localSheetId="0">単回帰の例!$A$1:$G$61</definedName>
  </definedNames>
  <calcPr calcId="191029"/>
</workbook>
</file>

<file path=xl/calcChain.xml><?xml version="1.0" encoding="utf-8"?>
<calcChain xmlns="http://schemas.openxmlformats.org/spreadsheetml/2006/main">
  <c r="A47" i="14" l="1"/>
  <c r="B47" i="14"/>
  <c r="C47" i="14"/>
  <c r="A48" i="14"/>
  <c r="B48" i="14"/>
  <c r="C48" i="14"/>
  <c r="A49" i="14"/>
  <c r="B49" i="14"/>
  <c r="C49" i="14"/>
  <c r="B28" i="14"/>
  <c r="C28" i="14"/>
  <c r="B20" i="14"/>
  <c r="C20" i="14"/>
  <c r="B21" i="14"/>
  <c r="C21" i="14"/>
  <c r="B22" i="14"/>
  <c r="C22" i="14"/>
  <c r="B23" i="14"/>
  <c r="C23" i="14"/>
  <c r="B24" i="14"/>
  <c r="C24" i="14"/>
  <c r="B25" i="14"/>
  <c r="C25" i="14"/>
  <c r="B26" i="14"/>
  <c r="C26" i="14"/>
  <c r="B27" i="14"/>
  <c r="C27" i="14"/>
  <c r="C19" i="14"/>
  <c r="B19" i="14"/>
  <c r="A25" i="14"/>
  <c r="A26" i="14"/>
  <c r="A27" i="14"/>
  <c r="A28" i="14"/>
  <c r="A20" i="14"/>
  <c r="A21" i="14"/>
  <c r="A22" i="14"/>
  <c r="A23" i="14"/>
  <c r="A24" i="14"/>
  <c r="A19" i="14"/>
  <c r="C17" i="14"/>
  <c r="B17" i="14"/>
  <c r="B30" i="14" l="1"/>
  <c r="D26" i="14" s="1"/>
  <c r="B29" i="14"/>
  <c r="C29" i="14"/>
  <c r="C30" i="14"/>
  <c r="E26" i="14" s="1"/>
  <c r="C62" i="14"/>
  <c r="C63" i="14"/>
  <c r="C64" i="14"/>
  <c r="C65" i="14"/>
  <c r="C66" i="14"/>
  <c r="C67" i="14"/>
  <c r="C68" i="14"/>
  <c r="C69" i="14"/>
  <c r="C70" i="14"/>
  <c r="C71" i="14"/>
  <c r="C72" i="14"/>
  <c r="C61" i="14"/>
  <c r="A69" i="14"/>
  <c r="B69" i="14"/>
  <c r="A70" i="14"/>
  <c r="B70" i="14"/>
  <c r="A71" i="14"/>
  <c r="B71" i="14"/>
  <c r="A72" i="14"/>
  <c r="B72" i="14"/>
  <c r="B61" i="14"/>
  <c r="B62" i="14"/>
  <c r="B63" i="14"/>
  <c r="B64" i="14"/>
  <c r="B65" i="14"/>
  <c r="B66" i="14"/>
  <c r="B67" i="14"/>
  <c r="B68" i="14"/>
  <c r="A62" i="14"/>
  <c r="A63" i="14"/>
  <c r="A64" i="14"/>
  <c r="A65" i="14"/>
  <c r="A66" i="14"/>
  <c r="A67" i="14"/>
  <c r="A68" i="14"/>
  <c r="A61" i="14"/>
  <c r="C59" i="14"/>
  <c r="B59" i="14"/>
  <c r="A39" i="14"/>
  <c r="B39" i="14"/>
  <c r="C39" i="14"/>
  <c r="A40" i="14"/>
  <c r="B40" i="14"/>
  <c r="C40" i="14"/>
  <c r="A41" i="14"/>
  <c r="B41" i="14"/>
  <c r="C41" i="14"/>
  <c r="A42" i="14"/>
  <c r="B42" i="14"/>
  <c r="C42" i="14"/>
  <c r="A43" i="14"/>
  <c r="B43" i="14"/>
  <c r="C43" i="14"/>
  <c r="A44" i="14"/>
  <c r="B44" i="14"/>
  <c r="C44" i="14"/>
  <c r="A45" i="14"/>
  <c r="B45" i="14"/>
  <c r="C45" i="14"/>
  <c r="A46" i="14"/>
  <c r="B46" i="14"/>
  <c r="C46" i="14"/>
  <c r="B37" i="14"/>
  <c r="C37" i="14"/>
  <c r="D20" i="14" l="1"/>
  <c r="D24" i="14"/>
  <c r="D21" i="14"/>
  <c r="D23" i="14"/>
  <c r="E19" i="14"/>
  <c r="D19" i="14"/>
  <c r="F19" i="14" s="1"/>
  <c r="D27" i="14"/>
  <c r="D28" i="14"/>
  <c r="E27" i="14"/>
  <c r="E21" i="14"/>
  <c r="B73" i="14"/>
  <c r="D25" i="14"/>
  <c r="E25" i="14"/>
  <c r="C73" i="14"/>
  <c r="E24" i="14"/>
  <c r="D22" i="14"/>
  <c r="D29" i="14" s="1"/>
  <c r="E20" i="14"/>
  <c r="E22" i="14"/>
  <c r="E28" i="14"/>
  <c r="C50" i="14"/>
  <c r="E23" i="14"/>
  <c r="B50" i="14"/>
  <c r="B51" i="14"/>
  <c r="D47" i="14" s="1"/>
  <c r="B74" i="14"/>
  <c r="D70" i="14" s="1"/>
  <c r="F70" i="14" s="1"/>
  <c r="C74" i="14"/>
  <c r="E61" i="14" s="1"/>
  <c r="G61" i="14" s="1"/>
  <c r="C51" i="14"/>
  <c r="E46" i="14" s="1"/>
  <c r="G46" i="14" s="1"/>
  <c r="E29" i="14" l="1"/>
  <c r="D69" i="14"/>
  <c r="F69" i="14" s="1"/>
  <c r="D67" i="14"/>
  <c r="F67" i="14" s="1"/>
  <c r="D72" i="14"/>
  <c r="F72" i="14" s="1"/>
  <c r="D64" i="14"/>
  <c r="F64" i="14" s="1"/>
  <c r="D46" i="14"/>
  <c r="F46" i="14" s="1"/>
  <c r="D61" i="14"/>
  <c r="H61" i="14" s="1"/>
  <c r="F47" i="14"/>
  <c r="D71" i="14"/>
  <c r="D65" i="14"/>
  <c r="F65" i="14" s="1"/>
  <c r="E47" i="14"/>
  <c r="G47" i="14" s="1"/>
  <c r="D62" i="14"/>
  <c r="F62" i="14" s="1"/>
  <c r="D66" i="14"/>
  <c r="F66" i="14" s="1"/>
  <c r="D63" i="14"/>
  <c r="F63" i="14" s="1"/>
  <c r="D68" i="14"/>
  <c r="F68" i="14" s="1"/>
  <c r="D45" i="14"/>
  <c r="F45" i="14" s="1"/>
  <c r="F25" i="14"/>
  <c r="F27" i="14"/>
  <c r="F24" i="14"/>
  <c r="F26" i="14"/>
  <c r="F23" i="14"/>
  <c r="F21" i="14"/>
  <c r="F22" i="14"/>
  <c r="F20" i="14"/>
  <c r="G28" i="14"/>
  <c r="F71" i="14"/>
  <c r="E62" i="14"/>
  <c r="E63" i="14"/>
  <c r="E64" i="14"/>
  <c r="E65" i="14"/>
  <c r="E66" i="14"/>
  <c r="E67" i="14"/>
  <c r="E68" i="14"/>
  <c r="E69" i="14"/>
  <c r="G69" i="14" s="1"/>
  <c r="E70" i="14"/>
  <c r="E71" i="14"/>
  <c r="G71" i="14" s="1"/>
  <c r="E72" i="14"/>
  <c r="G72" i="14" s="1"/>
  <c r="E40" i="14"/>
  <c r="G40" i="14" s="1"/>
  <c r="E44" i="14"/>
  <c r="G44" i="14" s="1"/>
  <c r="E49" i="14"/>
  <c r="G49" i="14" s="1"/>
  <c r="E41" i="14"/>
  <c r="G41" i="14" s="1"/>
  <c r="E43" i="14"/>
  <c r="G43" i="14" s="1"/>
  <c r="E45" i="14"/>
  <c r="G45" i="14" s="1"/>
  <c r="E48" i="14"/>
  <c r="G48" i="14" s="1"/>
  <c r="D48" i="14"/>
  <c r="E42" i="14"/>
  <c r="G42" i="14" s="1"/>
  <c r="E39" i="14"/>
  <c r="D40" i="14"/>
  <c r="D42" i="14"/>
  <c r="D44" i="14"/>
  <c r="D49" i="14"/>
  <c r="D39" i="14"/>
  <c r="D41" i="14"/>
  <c r="D43" i="14"/>
  <c r="F61" i="14" l="1"/>
  <c r="H47" i="14"/>
  <c r="H48" i="14"/>
  <c r="F48" i="14"/>
  <c r="D73" i="14"/>
  <c r="F28" i="14"/>
  <c r="F29" i="14" s="1"/>
  <c r="H28" i="14"/>
  <c r="G67" i="14"/>
  <c r="H67" i="14"/>
  <c r="G65" i="14"/>
  <c r="H65" i="14"/>
  <c r="G63" i="14"/>
  <c r="H63" i="14"/>
  <c r="E73" i="14"/>
  <c r="G70" i="14"/>
  <c r="H70" i="14"/>
  <c r="G68" i="14"/>
  <c r="H68" i="14"/>
  <c r="G66" i="14"/>
  <c r="H66" i="14"/>
  <c r="G64" i="14"/>
  <c r="H64" i="14"/>
  <c r="G62" i="14"/>
  <c r="H62" i="14"/>
  <c r="H69" i="14"/>
  <c r="H71" i="14"/>
  <c r="H72" i="14"/>
  <c r="F73" i="14"/>
  <c r="F43" i="14"/>
  <c r="H43" i="14"/>
  <c r="D50" i="14"/>
  <c r="H39" i="14"/>
  <c r="F39" i="14"/>
  <c r="H46" i="14"/>
  <c r="F42" i="14"/>
  <c r="H42" i="14"/>
  <c r="E50" i="14"/>
  <c r="G39" i="14"/>
  <c r="G50" i="14" s="1"/>
  <c r="H45" i="14"/>
  <c r="F41" i="14"/>
  <c r="H41" i="14"/>
  <c r="F49" i="14"/>
  <c r="H49" i="14"/>
  <c r="F44" i="14"/>
  <c r="H44" i="14"/>
  <c r="F40" i="14"/>
  <c r="H40" i="14"/>
  <c r="H73" i="14" l="1"/>
  <c r="G73" i="14"/>
  <c r="G26" i="14"/>
  <c r="H26" i="14"/>
  <c r="G20" i="14"/>
  <c r="H20" i="14"/>
  <c r="G24" i="14"/>
  <c r="H24" i="14"/>
  <c r="G22" i="14"/>
  <c r="H22" i="14"/>
  <c r="G25" i="14"/>
  <c r="H25" i="14"/>
  <c r="G19" i="14"/>
  <c r="H19" i="14"/>
  <c r="G23" i="14"/>
  <c r="H23" i="14"/>
  <c r="G21" i="14"/>
  <c r="H21" i="14"/>
  <c r="F75" i="14"/>
  <c r="F76" i="14" s="1"/>
  <c r="H50" i="14"/>
  <c r="F50" i="14"/>
  <c r="G27" i="14" l="1"/>
  <c r="G29" i="14" s="1"/>
  <c r="H27" i="14"/>
  <c r="H29" i="14" s="1"/>
  <c r="I62" i="14"/>
  <c r="J62" i="14" s="1"/>
  <c r="K62" i="14" s="1"/>
  <c r="I64" i="14"/>
  <c r="J64" i="14" s="1"/>
  <c r="K64" i="14" s="1"/>
  <c r="I66" i="14"/>
  <c r="J66" i="14" s="1"/>
  <c r="K66" i="14" s="1"/>
  <c r="I68" i="14"/>
  <c r="J68" i="14" s="1"/>
  <c r="K68" i="14" s="1"/>
  <c r="I70" i="14"/>
  <c r="J70" i="14" s="1"/>
  <c r="K70" i="14" s="1"/>
  <c r="I72" i="14"/>
  <c r="J72" i="14" s="1"/>
  <c r="K72" i="14" s="1"/>
  <c r="I63" i="14"/>
  <c r="J63" i="14" s="1"/>
  <c r="K63" i="14" s="1"/>
  <c r="I65" i="14"/>
  <c r="J65" i="14" s="1"/>
  <c r="K65" i="14" s="1"/>
  <c r="I67" i="14"/>
  <c r="J67" i="14" s="1"/>
  <c r="K67" i="14" s="1"/>
  <c r="I69" i="14"/>
  <c r="J69" i="14" s="1"/>
  <c r="K69" i="14" s="1"/>
  <c r="I71" i="14"/>
  <c r="J71" i="14" s="1"/>
  <c r="K71" i="14" s="1"/>
  <c r="I61" i="14"/>
  <c r="F52" i="14"/>
  <c r="F53" i="14" l="1"/>
  <c r="F31" i="14"/>
  <c r="F32" i="14" s="1"/>
  <c r="I21" i="14" l="1"/>
  <c r="J21" i="14" s="1"/>
  <c r="I19" i="14"/>
  <c r="I23" i="14"/>
  <c r="J23" i="14" s="1"/>
  <c r="I22" i="14"/>
  <c r="J22" i="14" s="1"/>
  <c r="K22" i="14" s="1"/>
  <c r="I20" i="14"/>
  <c r="J20" i="14" s="1"/>
  <c r="K20" i="14" s="1"/>
  <c r="I24" i="14"/>
  <c r="J24" i="14" s="1"/>
  <c r="K24" i="14" s="1"/>
  <c r="I25" i="14"/>
  <c r="J25" i="14" s="1"/>
  <c r="I26" i="14"/>
  <c r="J26" i="14" s="1"/>
  <c r="K26" i="14" s="1"/>
  <c r="I27" i="14"/>
  <c r="J27" i="14" s="1"/>
  <c r="I28" i="14"/>
  <c r="J28" i="14" s="1"/>
  <c r="I47" i="14"/>
  <c r="J47" i="14" s="1"/>
  <c r="K47" i="14" s="1"/>
  <c r="I48" i="14"/>
  <c r="J48" i="14" s="1"/>
  <c r="K48" i="14" s="1"/>
  <c r="K21" i="14"/>
  <c r="I49" i="14"/>
  <c r="J49" i="14" s="1"/>
  <c r="K49" i="14" s="1"/>
  <c r="K25" i="14"/>
  <c r="I44" i="14"/>
  <c r="J44" i="14" s="1"/>
  <c r="K44" i="14" s="1"/>
  <c r="K27" i="14"/>
  <c r="I40" i="14"/>
  <c r="J40" i="14" s="1"/>
  <c r="K40" i="14" s="1"/>
  <c r="I42" i="14"/>
  <c r="J42" i="14" s="1"/>
  <c r="K42" i="14" s="1"/>
  <c r="I46" i="14"/>
  <c r="J46" i="14" s="1"/>
  <c r="K46" i="14" s="1"/>
  <c r="I41" i="14"/>
  <c r="J41" i="14" s="1"/>
  <c r="K41" i="14" s="1"/>
  <c r="I43" i="14"/>
  <c r="J43" i="14" s="1"/>
  <c r="K43" i="14" s="1"/>
  <c r="K28" i="14"/>
  <c r="I45" i="14"/>
  <c r="J45" i="14" s="1"/>
  <c r="K45" i="14" s="1"/>
  <c r="I39" i="14"/>
  <c r="K23" i="14"/>
  <c r="I73" i="14"/>
  <c r="J61" i="14"/>
  <c r="I29" i="14" l="1"/>
  <c r="J19" i="14"/>
  <c r="J29" i="14"/>
  <c r="J39" i="14"/>
  <c r="I50" i="14"/>
  <c r="K19" i="14"/>
  <c r="K61" i="14"/>
  <c r="K73" i="14" s="1"/>
  <c r="F78" i="14" s="1"/>
  <c r="J73" i="14"/>
  <c r="K29" i="14" l="1"/>
  <c r="F34" i="14" s="1"/>
  <c r="J50" i="14"/>
  <c r="K39" i="14"/>
  <c r="K50" i="14" s="1"/>
  <c r="F55" i="14" s="1"/>
</calcChain>
</file>

<file path=xl/sharedStrings.xml><?xml version="1.0" encoding="utf-8"?>
<sst xmlns="http://schemas.openxmlformats.org/spreadsheetml/2006/main" count="71" uniqueCount="58">
  <si>
    <t>tall-late</t>
  </si>
  <si>
    <t>BigMac</t>
  </si>
  <si>
    <t>実際の為替/アメリカの為替</t>
  </si>
  <si>
    <t>オーストラリア</t>
  </si>
  <si>
    <t>イギリス</t>
  </si>
  <si>
    <t>カナダ</t>
  </si>
  <si>
    <t>中国</t>
  </si>
  <si>
    <t>ユーロ圏</t>
  </si>
  <si>
    <t>日本</t>
  </si>
  <si>
    <t>マレーシア</t>
  </si>
  <si>
    <t>メキシコ</t>
  </si>
  <si>
    <t>ニュージーランド</t>
  </si>
  <si>
    <t>シンガポール</t>
  </si>
  <si>
    <t>スイス</t>
  </si>
  <si>
    <t>タイ</t>
  </si>
  <si>
    <t>PPPL</t>
  </si>
  <si>
    <t>PPPL</t>
    <phoneticPr fontId="1"/>
  </si>
  <si>
    <t>EXC</t>
  </si>
  <si>
    <t>EXC</t>
    <phoneticPr fontId="1"/>
  </si>
  <si>
    <t>和</t>
  </si>
  <si>
    <t>和</t>
    <rPh sb="0" eb="1">
      <t>ワ</t>
    </rPh>
    <phoneticPr fontId="1"/>
  </si>
  <si>
    <t>平均</t>
  </si>
  <si>
    <t>平均</t>
    <rPh sb="0" eb="2">
      <t>ヘイキン</t>
    </rPh>
    <phoneticPr fontId="1"/>
  </si>
  <si>
    <t>EXC-EXCB</t>
  </si>
  <si>
    <t>EXC-EXCB</t>
    <phoneticPr fontId="1"/>
  </si>
  <si>
    <t>(EXC-EXCB)^2</t>
  </si>
  <si>
    <t>(EXC-EXCB)^2</t>
    <phoneticPr fontId="1"/>
  </si>
  <si>
    <t>beta_hat</t>
  </si>
  <si>
    <t>beta_hat</t>
    <phoneticPr fontId="1"/>
  </si>
  <si>
    <t>alpha_hat</t>
  </si>
  <si>
    <t>alpha_hat</t>
    <phoneticPr fontId="1"/>
  </si>
  <si>
    <t>EXCH</t>
  </si>
  <si>
    <t>EXCH</t>
    <phoneticPr fontId="1"/>
  </si>
  <si>
    <t>Uhat</t>
  </si>
  <si>
    <t>Uhat</t>
    <phoneticPr fontId="1"/>
  </si>
  <si>
    <t>Uhat^2</t>
  </si>
  <si>
    <t>Uhat^2</t>
    <phoneticPr fontId="1"/>
  </si>
  <si>
    <t>R2=</t>
  </si>
  <si>
    <t>R2=</t>
    <phoneticPr fontId="1"/>
  </si>
  <si>
    <t>全てのデータを使用した場合</t>
    <rPh sb="0" eb="1">
      <t>スベ</t>
    </rPh>
    <rPh sb="7" eb="9">
      <t>シヨウ</t>
    </rPh>
    <rPh sb="11" eb="13">
      <t>バアイ</t>
    </rPh>
    <phoneticPr fontId="1"/>
  </si>
  <si>
    <t>タイと日本のデータを除いた場合</t>
    <rPh sb="3" eb="5">
      <t>ニホン</t>
    </rPh>
    <rPh sb="10" eb="11">
      <t>ノゾ</t>
    </rPh>
    <rPh sb="13" eb="15">
      <t>バアイ</t>
    </rPh>
    <phoneticPr fontId="1"/>
  </si>
  <si>
    <t>PPPL-PPLB</t>
    <phoneticPr fontId="1"/>
  </si>
  <si>
    <t>日本のみ除いた場合</t>
    <rPh sb="0" eb="2">
      <t>ニホン</t>
    </rPh>
    <rPh sb="4" eb="5">
      <t>ノゾ</t>
    </rPh>
    <rPh sb="7" eb="9">
      <t>バアイ</t>
    </rPh>
    <phoneticPr fontId="1"/>
  </si>
  <si>
    <t>PPPL</t>
    <phoneticPr fontId="1"/>
  </si>
  <si>
    <t>PPPB</t>
    <phoneticPr fontId="1"/>
  </si>
  <si>
    <t>EXC</t>
    <phoneticPr fontId="1"/>
  </si>
  <si>
    <t>PPPL</t>
    <phoneticPr fontId="1"/>
  </si>
  <si>
    <t>EXC</t>
    <phoneticPr fontId="1"/>
  </si>
  <si>
    <t>(PPPL-PPPLB)^2</t>
    <phoneticPr fontId="1"/>
  </si>
  <si>
    <t>(PPPL-PPPLB)(EXC-EXCB)</t>
    <phoneticPr fontId="1"/>
  </si>
  <si>
    <t>PPPL-PPLB</t>
    <phoneticPr fontId="1"/>
  </si>
  <si>
    <t>(PPPL-PPPLB)^2</t>
    <phoneticPr fontId="1"/>
  </si>
  <si>
    <t>(PPPL-PPPLB)(EXC-EXCB)</t>
    <phoneticPr fontId="1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</si>
  <si>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1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</si>
  <si>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1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</si>
  <si>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1"/>
  </si>
  <si>
    <t>2024年2月10日©</t>
    <rPh sb="4" eb="5">
      <t>ネン</t>
    </rPh>
    <rPh sb="6" eb="7">
      <t>ガツ</t>
    </rPh>
    <rPh sb="9" eb="10">
      <t>ニチ</t>
    </rPh>
    <phoneticPr fontId="1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</si>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</sst>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1">
      <alignment vertical="center"/>
    </xf>
  </cellXfs>
  <cellStyles count="2">
    <cellStyle name="常规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opLeftCell="A40" workbookViewId="0">
      <selection activeCell="H56" sqref="H56"/>
    </sheetView>
  </sheetViews>
  <sheetFormatPr defaultRowHeight="13.5" x14ac:dyDescent="0.15"/>
  <cols>
    <col min="2" max="2" width="15.375" customWidth="1"/>
    <col min="3" max="3" width="14.125" customWidth="1"/>
    <col min="4" max="4" width="14" bestFit="1" customWidth="1"/>
    <col min="5" max="5" width="10.625" bestFit="1" customWidth="1"/>
    <col min="6" max="6" width="16.125" bestFit="1" customWidth="1"/>
    <col min="7" max="7" width="12.75" bestFit="1" customWidth="1"/>
    <col min="8" max="8" width="24.25" bestFit="1" customWidth="1"/>
    <col min="9" max="9" width="9.25" customWidth="1"/>
  </cols>
  <sheetData>
    <row r="1" spans="1:6" x14ac:dyDescent="0.15">
      <c r="B1" t="s">
        <v>0</v>
      </c>
      <c r="C1" t="s">
        <v>1</v>
      </c>
      <c r="D1" t="s">
        <v>2</v>
      </c>
    </row>
    <row r="2" spans="1:6" x14ac:dyDescent="0.15">
      <c r="B2" t="s">
        <v>43</v>
      </c>
      <c r="C2" t="s">
        <v>44</v>
      </c>
      <c r="D2" t="s">
        <v>45</v>
      </c>
    </row>
    <row r="3" spans="1:6" x14ac:dyDescent="0.15">
      <c r="A3" t="s">
        <v>3</v>
      </c>
      <c r="B3">
        <v>1.23648</v>
      </c>
      <c r="C3">
        <v>1.06904</v>
      </c>
      <c r="D3">
        <v>1.288</v>
      </c>
      <c r="F3" s="1"/>
    </row>
    <row r="4" spans="1:6" x14ac:dyDescent="0.15">
      <c r="A4" t="s">
        <v>4</v>
      </c>
      <c r="B4">
        <v>0.63765000000000005</v>
      </c>
      <c r="C4">
        <v>0.67035</v>
      </c>
      <c r="D4">
        <v>0.54500000000000004</v>
      </c>
      <c r="F4" s="1"/>
    </row>
    <row r="5" spans="1:6" x14ac:dyDescent="0.15">
      <c r="A5" t="s">
        <v>5</v>
      </c>
      <c r="B5">
        <v>1.0809959999999998</v>
      </c>
      <c r="C5">
        <v>1.0809959999999998</v>
      </c>
      <c r="D5">
        <v>1.2868999999999999</v>
      </c>
      <c r="F5" s="1"/>
    </row>
    <row r="6" spans="1:6" x14ac:dyDescent="0.15">
      <c r="A6" t="s">
        <v>6</v>
      </c>
      <c r="B6">
        <v>8.194032</v>
      </c>
      <c r="C6">
        <v>3.6417919999999993</v>
      </c>
      <c r="D6">
        <v>8.2767999999999997</v>
      </c>
      <c r="F6" s="1"/>
    </row>
    <row r="7" spans="1:6" x14ac:dyDescent="0.15">
      <c r="A7" t="s">
        <v>7</v>
      </c>
      <c r="B7">
        <v>1.0480400000000001</v>
      </c>
      <c r="C7">
        <v>0.97711999999999999</v>
      </c>
      <c r="D7">
        <v>0.78800000000000003</v>
      </c>
      <c r="F7" s="1"/>
    </row>
    <row r="8" spans="1:6" x14ac:dyDescent="0.15">
      <c r="A8" t="s">
        <v>8</v>
      </c>
      <c r="B8">
        <v>120.02859999999998</v>
      </c>
      <c r="C8">
        <v>93.473600000000005</v>
      </c>
      <c r="D8">
        <v>106.22</v>
      </c>
      <c r="F8" s="1"/>
    </row>
    <row r="9" spans="1:6" x14ac:dyDescent="0.15">
      <c r="A9" t="s">
        <v>9</v>
      </c>
      <c r="B9">
        <v>2.8499999999999996</v>
      </c>
      <c r="C9">
        <v>1.7859999999999998</v>
      </c>
      <c r="D9">
        <v>3.8</v>
      </c>
      <c r="F9" s="1"/>
    </row>
    <row r="10" spans="1:6" x14ac:dyDescent="0.15">
      <c r="A10" t="s">
        <v>10</v>
      </c>
      <c r="B10">
        <v>9.1996350000000007</v>
      </c>
      <c r="C10">
        <v>8.5502490000000009</v>
      </c>
      <c r="D10">
        <v>10.8231</v>
      </c>
      <c r="F10" s="1"/>
    </row>
    <row r="11" spans="1:6" x14ac:dyDescent="0.15">
      <c r="A11" t="s">
        <v>11</v>
      </c>
      <c r="B11">
        <v>1.2909600000000001</v>
      </c>
      <c r="C11">
        <v>1.40832</v>
      </c>
      <c r="D11">
        <v>1.4670000000000001</v>
      </c>
      <c r="F11" s="1"/>
    </row>
    <row r="12" spans="1:6" x14ac:dyDescent="0.15">
      <c r="A12" t="s">
        <v>12</v>
      </c>
      <c r="B12">
        <v>1.727268</v>
      </c>
      <c r="C12">
        <v>1.1684459999999999</v>
      </c>
      <c r="D12">
        <v>1.6934</v>
      </c>
      <c r="F12" s="1"/>
    </row>
    <row r="13" spans="1:6" x14ac:dyDescent="0.15">
      <c r="A13" t="s">
        <v>13</v>
      </c>
      <c r="B13">
        <v>1.9942200000000003</v>
      </c>
      <c r="C13">
        <v>2.2404199999999999</v>
      </c>
      <c r="D13">
        <v>1.2310000000000001</v>
      </c>
      <c r="F13" s="1"/>
    </row>
    <row r="14" spans="1:6" x14ac:dyDescent="0.15">
      <c r="A14" t="s">
        <v>14</v>
      </c>
      <c r="B14">
        <v>26.883089999999996</v>
      </c>
      <c r="C14">
        <v>21.03894</v>
      </c>
      <c r="D14">
        <v>38.960999999999999</v>
      </c>
      <c r="F14" s="1"/>
    </row>
    <row r="16" spans="1:6" x14ac:dyDescent="0.15">
      <c r="A16" t="s">
        <v>40</v>
      </c>
    </row>
    <row r="17" spans="1:11" x14ac:dyDescent="0.15">
      <c r="B17" t="str">
        <f>B1</f>
        <v>tall-late</v>
      </c>
      <c r="C17" t="str">
        <f>D1</f>
        <v>実際の為替/アメリカの為替</v>
      </c>
    </row>
    <row r="18" spans="1:11" ht="14.25" thickBot="1" x14ac:dyDescent="0.2">
      <c r="A18" s="3"/>
      <c r="B18" s="3" t="s">
        <v>46</v>
      </c>
      <c r="C18" s="3" t="s">
        <v>47</v>
      </c>
      <c r="D18" s="3" t="s">
        <v>41</v>
      </c>
      <c r="E18" s="3" t="s">
        <v>24</v>
      </c>
      <c r="F18" s="3" t="s">
        <v>48</v>
      </c>
      <c r="G18" s="3" t="s">
        <v>26</v>
      </c>
      <c r="H18" s="3" t="s">
        <v>49</v>
      </c>
      <c r="I18" s="3" t="s">
        <v>32</v>
      </c>
      <c r="J18" s="3" t="s">
        <v>34</v>
      </c>
      <c r="K18" s="3" t="s">
        <v>36</v>
      </c>
    </row>
    <row r="19" spans="1:11" x14ac:dyDescent="0.15">
      <c r="A19" t="str">
        <f t="shared" ref="A19:B23" si="0">A3</f>
        <v>オーストラリア</v>
      </c>
      <c r="B19">
        <f t="shared" si="0"/>
        <v>1.23648</v>
      </c>
      <c r="C19">
        <f>D3</f>
        <v>1.288</v>
      </c>
      <c r="D19">
        <f t="shared" ref="D19:D28" si="1">B19-$B$30</f>
        <v>-1.6894481000000001</v>
      </c>
      <c r="E19" s="4">
        <f>C19-$C$30</f>
        <v>-1.83192</v>
      </c>
      <c r="F19">
        <f>D19^2</f>
        <v>2.8542348825936106</v>
      </c>
      <c r="G19">
        <f>E19^2</f>
        <v>3.3559308863999999</v>
      </c>
      <c r="H19">
        <f>D19*E19</f>
        <v>3.094933763352</v>
      </c>
      <c r="I19">
        <f>$F$32+$F$31*B19</f>
        <v>1.2123726987420671</v>
      </c>
      <c r="J19">
        <f>C19-I19</f>
        <v>7.5627301257932933E-2</v>
      </c>
      <c r="K19">
        <f>J19^2</f>
        <v>5.7194886955581441E-3</v>
      </c>
    </row>
    <row r="20" spans="1:11" x14ac:dyDescent="0.15">
      <c r="A20" t="str">
        <f t="shared" si="0"/>
        <v>イギリス</v>
      </c>
      <c r="B20">
        <f t="shared" si="0"/>
        <v>0.63765000000000005</v>
      </c>
      <c r="C20">
        <f>D4</f>
        <v>0.54500000000000004</v>
      </c>
      <c r="D20">
        <f t="shared" si="1"/>
        <v>-2.2882781000000003</v>
      </c>
      <c r="E20">
        <f t="shared" ref="E20:E28" si="2">C20-$C$30</f>
        <v>-2.5749200000000001</v>
      </c>
      <c r="F20">
        <f t="shared" ref="F20:F28" si="3">D20^2</f>
        <v>5.2362166629396114</v>
      </c>
      <c r="G20">
        <f t="shared" ref="G20:G28" si="4">E20^2</f>
        <v>6.6302130064000009</v>
      </c>
      <c r="H20">
        <f t="shared" ref="H20:H28" si="5">D20*E20</f>
        <v>5.8921330452520007</v>
      </c>
      <c r="I20">
        <f t="shared" ref="I20:I28" si="6">$F$32+$F$31*B20</f>
        <v>0.53623677576681394</v>
      </c>
      <c r="J20">
        <f t="shared" ref="J20:J28" si="7">C20-I20</f>
        <v>8.7632242331860954E-3</v>
      </c>
      <c r="K20">
        <f t="shared" ref="K20:K28" si="8">J20^2</f>
        <v>7.6794098961100027E-5</v>
      </c>
    </row>
    <row r="21" spans="1:11" x14ac:dyDescent="0.15">
      <c r="A21" t="str">
        <f t="shared" si="0"/>
        <v>カナダ</v>
      </c>
      <c r="B21">
        <f t="shared" si="0"/>
        <v>1.0809959999999998</v>
      </c>
      <c r="C21">
        <f>D5</f>
        <v>1.2868999999999999</v>
      </c>
      <c r="D21">
        <f t="shared" si="1"/>
        <v>-1.8449321000000003</v>
      </c>
      <c r="E21">
        <f t="shared" si="2"/>
        <v>-1.8330200000000001</v>
      </c>
      <c r="F21">
        <f t="shared" si="3"/>
        <v>3.4037744536104113</v>
      </c>
      <c r="G21">
        <f t="shared" si="4"/>
        <v>3.3599623204000002</v>
      </c>
      <c r="H21">
        <f t="shared" si="5"/>
        <v>3.3817974379420006</v>
      </c>
      <c r="I21">
        <f t="shared" si="6"/>
        <v>1.0368165010768124</v>
      </c>
      <c r="J21">
        <f t="shared" si="7"/>
        <v>0.25008349892318749</v>
      </c>
      <c r="K21">
        <f t="shared" si="8"/>
        <v>6.2541756433663914E-2</v>
      </c>
    </row>
    <row r="22" spans="1:11" x14ac:dyDescent="0.15">
      <c r="A22" t="str">
        <f t="shared" si="0"/>
        <v>中国</v>
      </c>
      <c r="B22">
        <f t="shared" si="0"/>
        <v>8.194032</v>
      </c>
      <c r="C22">
        <f>D6</f>
        <v>8.2767999999999997</v>
      </c>
      <c r="D22">
        <f t="shared" si="1"/>
        <v>5.2681038999999998</v>
      </c>
      <c r="E22">
        <f t="shared" si="2"/>
        <v>5.1568799999999992</v>
      </c>
      <c r="F22">
        <f t="shared" si="3"/>
        <v>27.75291870119521</v>
      </c>
      <c r="G22">
        <f t="shared" si="4"/>
        <v>26.593411334399992</v>
      </c>
      <c r="H22">
        <f t="shared" si="5"/>
        <v>27.166979639831997</v>
      </c>
      <c r="I22">
        <f t="shared" si="6"/>
        <v>9.0681094573685872</v>
      </c>
      <c r="J22">
        <f t="shared" si="7"/>
        <v>-0.79130945736858749</v>
      </c>
      <c r="K22">
        <f t="shared" si="8"/>
        <v>0.62617065732096833</v>
      </c>
    </row>
    <row r="23" spans="1:11" x14ac:dyDescent="0.15">
      <c r="A23" t="str">
        <f t="shared" si="0"/>
        <v>ユーロ圏</v>
      </c>
      <c r="B23">
        <f t="shared" si="0"/>
        <v>1.0480400000000001</v>
      </c>
      <c r="C23">
        <f>D7</f>
        <v>0.78800000000000003</v>
      </c>
      <c r="D23">
        <f t="shared" si="1"/>
        <v>-1.8778881000000001</v>
      </c>
      <c r="E23">
        <f t="shared" si="2"/>
        <v>-2.3319200000000002</v>
      </c>
      <c r="F23">
        <f t="shared" si="3"/>
        <v>3.5264637161216101</v>
      </c>
      <c r="G23">
        <f t="shared" si="4"/>
        <v>5.4378508864000006</v>
      </c>
      <c r="H23">
        <f t="shared" si="5"/>
        <v>4.3790848181520001</v>
      </c>
      <c r="I23">
        <f t="shared" si="6"/>
        <v>0.99960604823114307</v>
      </c>
      <c r="J23">
        <f t="shared" si="7"/>
        <v>-0.21160604823114304</v>
      </c>
      <c r="K23">
        <f t="shared" si="8"/>
        <v>4.4777119648000838E-2</v>
      </c>
    </row>
    <row r="24" spans="1:11" x14ac:dyDescent="0.15">
      <c r="A24" t="str">
        <f t="shared" ref="A24:B28" si="9">A9</f>
        <v>マレーシア</v>
      </c>
      <c r="B24">
        <f t="shared" si="9"/>
        <v>2.8499999999999996</v>
      </c>
      <c r="C24">
        <f>D9</f>
        <v>3.8</v>
      </c>
      <c r="D24">
        <f t="shared" si="1"/>
        <v>-7.5928100000000498E-2</v>
      </c>
      <c r="E24">
        <f t="shared" si="2"/>
        <v>0.6800799999999998</v>
      </c>
      <c r="F24">
        <f t="shared" si="3"/>
        <v>5.7650763696100752E-3</v>
      </c>
      <c r="G24">
        <f t="shared" si="4"/>
        <v>0.46250880639999969</v>
      </c>
      <c r="H24">
        <f t="shared" si="5"/>
        <v>-5.1637182248000325E-2</v>
      </c>
      <c r="I24">
        <f t="shared" si="6"/>
        <v>3.0341899664792047</v>
      </c>
      <c r="J24">
        <f t="shared" si="7"/>
        <v>0.76581003352079513</v>
      </c>
      <c r="K24">
        <f t="shared" si="8"/>
        <v>0.5864650074411214</v>
      </c>
    </row>
    <row r="25" spans="1:11" x14ac:dyDescent="0.15">
      <c r="A25" t="str">
        <f t="shared" si="9"/>
        <v>メキシコ</v>
      </c>
      <c r="B25">
        <f t="shared" si="9"/>
        <v>9.1996350000000007</v>
      </c>
      <c r="C25">
        <f>D10</f>
        <v>10.8231</v>
      </c>
      <c r="D25">
        <f t="shared" si="1"/>
        <v>6.2737069000000005</v>
      </c>
      <c r="E25">
        <f t="shared" si="2"/>
        <v>7.7031799999999997</v>
      </c>
      <c r="F25">
        <f t="shared" si="3"/>
        <v>39.359398267107615</v>
      </c>
      <c r="G25">
        <f t="shared" si="4"/>
        <v>59.338982112399997</v>
      </c>
      <c r="H25">
        <f t="shared" si="5"/>
        <v>48.327493517942003</v>
      </c>
      <c r="I25">
        <f t="shared" si="6"/>
        <v>10.203530716409857</v>
      </c>
      <c r="J25">
        <f t="shared" si="7"/>
        <v>0.61956928359014363</v>
      </c>
      <c r="K25">
        <f t="shared" si="8"/>
        <v>0.38386609716840381</v>
      </c>
    </row>
    <row r="26" spans="1:11" x14ac:dyDescent="0.15">
      <c r="A26" t="str">
        <f t="shared" si="9"/>
        <v>ニュージーランド</v>
      </c>
      <c r="B26">
        <f t="shared" si="9"/>
        <v>1.2909600000000001</v>
      </c>
      <c r="C26">
        <f>D11</f>
        <v>1.4670000000000001</v>
      </c>
      <c r="D26">
        <f t="shared" si="1"/>
        <v>-1.6349681</v>
      </c>
      <c r="E26">
        <f t="shared" si="2"/>
        <v>-1.6529199999999999</v>
      </c>
      <c r="F26">
        <f t="shared" si="3"/>
        <v>2.6731206880176099</v>
      </c>
      <c r="G26">
        <f t="shared" si="4"/>
        <v>2.7321445263999999</v>
      </c>
      <c r="H26">
        <f t="shared" si="5"/>
        <v>2.7024714718519998</v>
      </c>
      <c r="I26">
        <f t="shared" si="6"/>
        <v>1.2738857910782757</v>
      </c>
      <c r="J26">
        <f t="shared" si="7"/>
        <v>0.19311420892172437</v>
      </c>
      <c r="K26">
        <f t="shared" si="8"/>
        <v>3.729309768746341E-2</v>
      </c>
    </row>
    <row r="27" spans="1:11" x14ac:dyDescent="0.15">
      <c r="A27" t="str">
        <f t="shared" si="9"/>
        <v>シンガポール</v>
      </c>
      <c r="B27">
        <f t="shared" si="9"/>
        <v>1.727268</v>
      </c>
      <c r="C27">
        <f>D12</f>
        <v>1.6934</v>
      </c>
      <c r="D27">
        <f t="shared" si="1"/>
        <v>-1.1986601000000001</v>
      </c>
      <c r="E27">
        <f t="shared" si="2"/>
        <v>-1.42652</v>
      </c>
      <c r="F27">
        <f t="shared" si="3"/>
        <v>1.4367860353320103</v>
      </c>
      <c r="G27">
        <f t="shared" si="4"/>
        <v>2.0349593104000001</v>
      </c>
      <c r="H27">
        <f t="shared" si="5"/>
        <v>1.7099126058520002</v>
      </c>
      <c r="I27">
        <f t="shared" si="6"/>
        <v>1.7665189461999073</v>
      </c>
      <c r="J27">
        <f t="shared" si="7"/>
        <v>-7.3118946199907331E-2</v>
      </c>
      <c r="K27">
        <f t="shared" si="8"/>
        <v>5.3463802933849426E-3</v>
      </c>
    </row>
    <row r="28" spans="1:11" ht="14.25" thickBot="1" x14ac:dyDescent="0.2">
      <c r="A28" s="3" t="str">
        <f t="shared" si="9"/>
        <v>スイス</v>
      </c>
      <c r="B28" s="3">
        <f t="shared" si="9"/>
        <v>1.9942200000000003</v>
      </c>
      <c r="C28" s="3">
        <f>D13</f>
        <v>1.2310000000000001</v>
      </c>
      <c r="D28" s="3">
        <f t="shared" si="1"/>
        <v>-0.93170809999999982</v>
      </c>
      <c r="E28" s="3">
        <f t="shared" si="2"/>
        <v>-1.8889199999999999</v>
      </c>
      <c r="F28" s="3">
        <f t="shared" si="3"/>
        <v>0.86807998360560967</v>
      </c>
      <c r="G28" s="3">
        <f t="shared" si="4"/>
        <v>3.5680187663999998</v>
      </c>
      <c r="H28" s="3">
        <f t="shared" si="5"/>
        <v>1.7599220642519995</v>
      </c>
      <c r="I28" s="3">
        <f t="shared" si="6"/>
        <v>2.0679330986473299</v>
      </c>
      <c r="J28" s="3">
        <f t="shared" si="7"/>
        <v>-0.83693309864732979</v>
      </c>
      <c r="K28" s="3">
        <f t="shared" si="8"/>
        <v>0.70045701161142104</v>
      </c>
    </row>
    <row r="29" spans="1:11" x14ac:dyDescent="0.15">
      <c r="A29" t="s">
        <v>20</v>
      </c>
      <c r="B29">
        <f>SUM(B19:B28)</f>
        <v>29.259281000000001</v>
      </c>
      <c r="C29">
        <f>SUM(C19:C28)</f>
        <v>31.199200000000001</v>
      </c>
      <c r="D29">
        <f t="shared" ref="D29:K29" si="10">SUM(D19:D28)</f>
        <v>0</v>
      </c>
      <c r="E29">
        <f t="shared" si="10"/>
        <v>0</v>
      </c>
      <c r="F29">
        <f t="shared" si="10"/>
        <v>87.116758466892904</v>
      </c>
      <c r="G29">
        <f t="shared" si="10"/>
        <v>113.51398195599999</v>
      </c>
      <c r="H29">
        <f t="shared" si="10"/>
        <v>98.363091182179986</v>
      </c>
      <c r="I29">
        <f t="shared" si="10"/>
        <v>31.199199999999998</v>
      </c>
      <c r="J29">
        <f t="shared" si="10"/>
        <v>1.9984014443252818E-15</v>
      </c>
      <c r="K29">
        <f t="shared" si="10"/>
        <v>2.452713410398947</v>
      </c>
    </row>
    <row r="30" spans="1:11" x14ac:dyDescent="0.15">
      <c r="A30" t="s">
        <v>22</v>
      </c>
      <c r="B30">
        <f>AVERAGE(B19:B28)</f>
        <v>2.9259281000000001</v>
      </c>
      <c r="C30">
        <f>AVERAGE(C19:C28)</f>
        <v>3.11992</v>
      </c>
    </row>
    <row r="31" spans="1:11" x14ac:dyDescent="0.15">
      <c r="E31" t="s">
        <v>28</v>
      </c>
      <c r="F31">
        <f>H29/F29</f>
        <v>1.1290949400919346</v>
      </c>
    </row>
    <row r="32" spans="1:11" x14ac:dyDescent="0.15">
      <c r="E32" t="s">
        <v>30</v>
      </c>
      <c r="F32">
        <f>C30-F31*B30</f>
        <v>-0.18373061278280822</v>
      </c>
    </row>
    <row r="34" spans="1:11" x14ac:dyDescent="0.15">
      <c r="E34" t="s">
        <v>38</v>
      </c>
      <c r="F34">
        <f>1-K29/G29</f>
        <v>0.97839285198056336</v>
      </c>
    </row>
    <row r="35" spans="1:11" x14ac:dyDescent="0.15">
      <c r="A35" t="s">
        <v>42</v>
      </c>
      <c r="F35" s="2"/>
    </row>
    <row r="37" spans="1:11" x14ac:dyDescent="0.15">
      <c r="B37" t="str">
        <f>B1</f>
        <v>tall-late</v>
      </c>
      <c r="C37" t="str">
        <f>D1</f>
        <v>実際の為替/アメリカの為替</v>
      </c>
    </row>
    <row r="38" spans="1:11" ht="14.25" thickBot="1" x14ac:dyDescent="0.2">
      <c r="A38" s="3"/>
      <c r="B38" s="3" t="s">
        <v>16</v>
      </c>
      <c r="C38" s="3" t="s">
        <v>18</v>
      </c>
      <c r="D38" s="3" t="s">
        <v>41</v>
      </c>
      <c r="E38" s="3" t="s">
        <v>24</v>
      </c>
      <c r="F38" s="3" t="s">
        <v>48</v>
      </c>
      <c r="G38" s="3" t="s">
        <v>26</v>
      </c>
      <c r="H38" s="3" t="s">
        <v>49</v>
      </c>
      <c r="I38" s="3" t="s">
        <v>32</v>
      </c>
      <c r="J38" s="3" t="s">
        <v>34</v>
      </c>
      <c r="K38" s="3" t="s">
        <v>36</v>
      </c>
    </row>
    <row r="39" spans="1:11" x14ac:dyDescent="0.15">
      <c r="A39" t="str">
        <f t="shared" ref="A39:B43" si="11">A3</f>
        <v>オーストラリア</v>
      </c>
      <c r="B39">
        <f t="shared" si="11"/>
        <v>1.23648</v>
      </c>
      <c r="C39">
        <f>D3</f>
        <v>1.288</v>
      </c>
      <c r="D39">
        <f t="shared" ref="D39:D45" si="12">B39-$B$51</f>
        <v>-3.8673719090909087</v>
      </c>
      <c r="E39">
        <f t="shared" ref="E39:E45" si="13">C39-$C$51</f>
        <v>-5.0902000000000003</v>
      </c>
      <c r="F39">
        <f>D39^2</f>
        <v>14.956565483225459</v>
      </c>
      <c r="G39">
        <f>E39^2</f>
        <v>25.910136040000001</v>
      </c>
      <c r="H39">
        <f>D39*E39</f>
        <v>19.685696491654543</v>
      </c>
      <c r="I39">
        <f t="shared" ref="I39:I46" si="14">$F$53+$F$52*B39</f>
        <v>0.79546890646050961</v>
      </c>
      <c r="J39">
        <f>C39-I39</f>
        <v>0.49253109353949043</v>
      </c>
      <c r="K39">
        <f>J39^2</f>
        <v>0.24258687810320628</v>
      </c>
    </row>
    <row r="40" spans="1:11" x14ac:dyDescent="0.15">
      <c r="A40" t="str">
        <f t="shared" si="11"/>
        <v>イギリス</v>
      </c>
      <c r="B40">
        <f t="shared" si="11"/>
        <v>0.63765000000000005</v>
      </c>
      <c r="C40">
        <f>D4</f>
        <v>0.54500000000000004</v>
      </c>
      <c r="D40">
        <f t="shared" si="12"/>
        <v>-4.4662019090909091</v>
      </c>
      <c r="E40">
        <f t="shared" si="13"/>
        <v>-5.8332000000000006</v>
      </c>
      <c r="F40">
        <f t="shared" ref="F40:F49" si="15">D40^2</f>
        <v>19.946959492767281</v>
      </c>
      <c r="G40">
        <f t="shared" ref="G40:G49" si="16">E40^2</f>
        <v>34.02622224000001</v>
      </c>
      <c r="H40">
        <f t="shared" ref="H40:H49" si="17">D40*E40</f>
        <v>26.052248976109095</v>
      </c>
      <c r="I40">
        <f t="shared" si="14"/>
        <v>-6.8970030194565379E-2</v>
      </c>
      <c r="J40">
        <f t="shared" ref="J40:J49" si="18">C40-I40</f>
        <v>0.61397003019456542</v>
      </c>
      <c r="K40">
        <f t="shared" ref="K40:K49" si="19">J40^2</f>
        <v>0.37695919797711558</v>
      </c>
    </row>
    <row r="41" spans="1:11" x14ac:dyDescent="0.15">
      <c r="A41" t="str">
        <f t="shared" si="11"/>
        <v>カナダ</v>
      </c>
      <c r="B41">
        <f t="shared" si="11"/>
        <v>1.0809959999999998</v>
      </c>
      <c r="C41">
        <f>D5</f>
        <v>1.2868999999999999</v>
      </c>
      <c r="D41">
        <f t="shared" si="12"/>
        <v>-4.0228559090909091</v>
      </c>
      <c r="E41">
        <f t="shared" si="13"/>
        <v>-5.0913000000000004</v>
      </c>
      <c r="F41">
        <f t="shared" si="15"/>
        <v>16.183369665307644</v>
      </c>
      <c r="G41">
        <f t="shared" si="16"/>
        <v>25.921335690000003</v>
      </c>
      <c r="H41">
        <f t="shared" si="17"/>
        <v>20.481566289954547</v>
      </c>
      <c r="I41">
        <f t="shared" si="14"/>
        <v>0.57102052607395959</v>
      </c>
      <c r="J41">
        <f t="shared" si="18"/>
        <v>0.71587947392604034</v>
      </c>
      <c r="K41">
        <f t="shared" si="19"/>
        <v>0.51248342118862422</v>
      </c>
    </row>
    <row r="42" spans="1:11" x14ac:dyDescent="0.15">
      <c r="A42" t="str">
        <f t="shared" si="11"/>
        <v>中国</v>
      </c>
      <c r="B42">
        <f t="shared" si="11"/>
        <v>8.194032</v>
      </c>
      <c r="C42">
        <f>D6</f>
        <v>8.2767999999999997</v>
      </c>
      <c r="D42">
        <f t="shared" si="12"/>
        <v>3.0901800909090911</v>
      </c>
      <c r="E42">
        <f t="shared" si="13"/>
        <v>1.8985999999999992</v>
      </c>
      <c r="F42">
        <f t="shared" si="15"/>
        <v>9.5492129942509187</v>
      </c>
      <c r="G42">
        <f t="shared" si="16"/>
        <v>3.6046819599999971</v>
      </c>
      <c r="H42">
        <f t="shared" si="17"/>
        <v>5.8670159205999974</v>
      </c>
      <c r="I42">
        <f t="shared" si="14"/>
        <v>10.83901858266643</v>
      </c>
      <c r="J42">
        <f t="shared" si="18"/>
        <v>-2.5622185826664303</v>
      </c>
      <c r="K42">
        <f t="shared" si="19"/>
        <v>6.5649640653611714</v>
      </c>
    </row>
    <row r="43" spans="1:11" x14ac:dyDescent="0.15">
      <c r="A43" t="str">
        <f t="shared" si="11"/>
        <v>ユーロ圏</v>
      </c>
      <c r="B43">
        <f t="shared" si="11"/>
        <v>1.0480400000000001</v>
      </c>
      <c r="C43">
        <f>D7</f>
        <v>0.78800000000000003</v>
      </c>
      <c r="D43">
        <f t="shared" si="12"/>
        <v>-4.0558119090909086</v>
      </c>
      <c r="E43">
        <f t="shared" si="13"/>
        <v>-5.5902000000000003</v>
      </c>
      <c r="F43">
        <f t="shared" si="15"/>
        <v>16.44961024192364</v>
      </c>
      <c r="G43">
        <f t="shared" si="16"/>
        <v>31.250336040000004</v>
      </c>
      <c r="H43">
        <f t="shared" si="17"/>
        <v>22.672799734199998</v>
      </c>
      <c r="I43">
        <f t="shared" si="14"/>
        <v>0.52344700838712943</v>
      </c>
      <c r="J43">
        <f t="shared" si="18"/>
        <v>0.2645529916128706</v>
      </c>
      <c r="K43">
        <f t="shared" si="19"/>
        <v>6.9988285371319583E-2</v>
      </c>
    </row>
    <row r="44" spans="1:11" x14ac:dyDescent="0.15">
      <c r="A44" t="str">
        <f t="shared" ref="A44:B46" si="20">A9</f>
        <v>マレーシア</v>
      </c>
      <c r="B44">
        <f t="shared" si="20"/>
        <v>2.8499999999999996</v>
      </c>
      <c r="C44">
        <f t="shared" ref="C44:C49" si="21">D9</f>
        <v>3.8</v>
      </c>
      <c r="D44">
        <f t="shared" si="12"/>
        <v>-2.2538519090909093</v>
      </c>
      <c r="E44">
        <f t="shared" si="13"/>
        <v>-2.5782000000000007</v>
      </c>
      <c r="F44">
        <f t="shared" si="15"/>
        <v>5.0798484281127365</v>
      </c>
      <c r="G44">
        <f t="shared" si="16"/>
        <v>6.6471152400000033</v>
      </c>
      <c r="H44">
        <f t="shared" si="17"/>
        <v>5.8108809920181841</v>
      </c>
      <c r="I44">
        <f t="shared" si="14"/>
        <v>3.1246600175800205</v>
      </c>
      <c r="J44">
        <f t="shared" si="18"/>
        <v>0.67533998241997928</v>
      </c>
      <c r="K44">
        <f t="shared" si="19"/>
        <v>0.45608409185501791</v>
      </c>
    </row>
    <row r="45" spans="1:11" x14ac:dyDescent="0.15">
      <c r="A45" t="str">
        <f t="shared" si="20"/>
        <v>メキシコ</v>
      </c>
      <c r="B45">
        <f t="shared" si="20"/>
        <v>9.1996350000000007</v>
      </c>
      <c r="C45">
        <f t="shared" si="21"/>
        <v>10.8231</v>
      </c>
      <c r="D45">
        <f t="shared" si="12"/>
        <v>4.0957830909090918</v>
      </c>
      <c r="E45">
        <f t="shared" si="13"/>
        <v>4.4448999999999996</v>
      </c>
      <c r="F45">
        <f t="shared" si="15"/>
        <v>16.775439127776835</v>
      </c>
      <c r="G45">
        <f t="shared" si="16"/>
        <v>19.757136009999996</v>
      </c>
      <c r="H45">
        <f t="shared" si="17"/>
        <v>18.20534626078182</v>
      </c>
      <c r="I45">
        <f t="shared" si="14"/>
        <v>12.290653250296899</v>
      </c>
      <c r="J45">
        <f t="shared" si="18"/>
        <v>-1.4675532502968984</v>
      </c>
      <c r="K45">
        <f t="shared" si="19"/>
        <v>2.153712542456991</v>
      </c>
    </row>
    <row r="46" spans="1:11" x14ac:dyDescent="0.15">
      <c r="A46" t="str">
        <f t="shared" si="20"/>
        <v>ニュージーランド</v>
      </c>
      <c r="B46">
        <f t="shared" si="20"/>
        <v>1.2909600000000001</v>
      </c>
      <c r="C46">
        <f t="shared" si="21"/>
        <v>1.4670000000000001</v>
      </c>
      <c r="D46">
        <f t="shared" ref="D46:D47" si="22">B46-$B$51</f>
        <v>-3.8128919090909088</v>
      </c>
      <c r="E46">
        <f t="shared" ref="E46:E47" si="23">C46-$C$51</f>
        <v>-4.9112000000000009</v>
      </c>
      <c r="F46">
        <f t="shared" si="15"/>
        <v>14.538144710410915</v>
      </c>
      <c r="G46">
        <f t="shared" si="16"/>
        <v>24.119885440000008</v>
      </c>
      <c r="H46">
        <f t="shared" si="17"/>
        <v>18.725874743927275</v>
      </c>
      <c r="I46">
        <f t="shared" si="14"/>
        <v>0.87411331851229157</v>
      </c>
      <c r="J46">
        <f t="shared" si="18"/>
        <v>0.59288668148770851</v>
      </c>
      <c r="K46">
        <f t="shared" si="19"/>
        <v>0.35151461708550752</v>
      </c>
    </row>
    <row r="47" spans="1:11" x14ac:dyDescent="0.15">
      <c r="A47" t="str">
        <f t="shared" ref="A47:B47" si="24">A12</f>
        <v>シンガポール</v>
      </c>
      <c r="B47">
        <f t="shared" si="24"/>
        <v>1.727268</v>
      </c>
      <c r="C47">
        <f t="shared" si="21"/>
        <v>1.6934</v>
      </c>
      <c r="D47">
        <f t="shared" si="22"/>
        <v>-3.3765839090909089</v>
      </c>
      <c r="E47">
        <f t="shared" si="23"/>
        <v>-4.684800000000001</v>
      </c>
      <c r="F47">
        <f t="shared" si="15"/>
        <v>11.401318895131643</v>
      </c>
      <c r="G47">
        <f t="shared" si="16"/>
        <v>21.947351040000008</v>
      </c>
      <c r="H47">
        <f t="shared" si="17"/>
        <v>15.818620297309094</v>
      </c>
      <c r="I47">
        <f t="shared" ref="I47:I48" si="25">$F$53+$F$52*B47</f>
        <v>1.5039441946776515</v>
      </c>
      <c r="J47">
        <f t="shared" ref="J47:J48" si="26">C47-I47</f>
        <v>0.18945580532234851</v>
      </c>
      <c r="K47">
        <f t="shared" ref="K47:K48" si="27">J47^2</f>
        <v>3.5893502170339618E-2</v>
      </c>
    </row>
    <row r="48" spans="1:11" x14ac:dyDescent="0.15">
      <c r="A48" t="str">
        <f t="shared" ref="A48:B48" si="28">A13</f>
        <v>スイス</v>
      </c>
      <c r="B48">
        <f t="shared" si="28"/>
        <v>1.9942200000000003</v>
      </c>
      <c r="C48">
        <f t="shared" si="21"/>
        <v>1.2310000000000001</v>
      </c>
      <c r="D48">
        <f>B48-$B$51</f>
        <v>-3.1096319090909086</v>
      </c>
      <c r="E48">
        <f>C48-$C$51</f>
        <v>-5.1472000000000007</v>
      </c>
      <c r="F48">
        <f t="shared" si="15"/>
        <v>9.6698106100363681</v>
      </c>
      <c r="G48">
        <f t="shared" si="16"/>
        <v>26.493667840000008</v>
      </c>
      <c r="H48">
        <f t="shared" si="17"/>
        <v>16.005897362472727</v>
      </c>
      <c r="I48">
        <f t="shared" si="25"/>
        <v>1.8893018137313828</v>
      </c>
      <c r="J48">
        <f t="shared" si="26"/>
        <v>-0.65830181373138275</v>
      </c>
      <c r="K48">
        <f t="shared" si="27"/>
        <v>0.43336127796202817</v>
      </c>
    </row>
    <row r="49" spans="1:11" ht="14.25" thickBot="1" x14ac:dyDescent="0.2">
      <c r="A49" s="3" t="str">
        <f t="shared" ref="A49:B49" si="29">A14</f>
        <v>タイ</v>
      </c>
      <c r="B49" s="3">
        <f t="shared" si="29"/>
        <v>26.883089999999996</v>
      </c>
      <c r="C49" s="3">
        <f t="shared" si="21"/>
        <v>38.960999999999999</v>
      </c>
      <c r="D49" s="3">
        <f>B49-$B$51</f>
        <v>21.779238090909086</v>
      </c>
      <c r="E49" s="3">
        <f>C49-$C$51</f>
        <v>32.582799999999999</v>
      </c>
      <c r="F49" s="3">
        <f t="shared" si="15"/>
        <v>474.33521182050526</v>
      </c>
      <c r="G49" s="3">
        <f t="shared" si="16"/>
        <v>1061.6388558399999</v>
      </c>
      <c r="H49" s="3">
        <f t="shared" si="17"/>
        <v>709.62855886847251</v>
      </c>
      <c r="I49" s="3">
        <f>$F$53+$F$52*B49</f>
        <v>37.81754241180829</v>
      </c>
      <c r="J49" s="3">
        <f t="shared" si="18"/>
        <v>1.1434575881917084</v>
      </c>
      <c r="K49" s="3">
        <f t="shared" si="19"/>
        <v>1.3074952559931985</v>
      </c>
    </row>
    <row r="50" spans="1:11" x14ac:dyDescent="0.15">
      <c r="A50" t="s">
        <v>20</v>
      </c>
      <c r="B50">
        <f>SUM(B39:B49)</f>
        <v>56.142370999999997</v>
      </c>
      <c r="C50">
        <f>SUM(C39:C49)</f>
        <v>70.160200000000003</v>
      </c>
      <c r="D50">
        <f t="shared" ref="D50:H50" si="30">SUM(D39:D49)</f>
        <v>0</v>
      </c>
      <c r="E50">
        <f t="shared" si="30"/>
        <v>0</v>
      </c>
      <c r="F50">
        <f t="shared" si="30"/>
        <v>608.88549146944865</v>
      </c>
      <c r="G50">
        <f t="shared" si="30"/>
        <v>1281.31672338</v>
      </c>
      <c r="H50">
        <f t="shared" si="30"/>
        <v>878.95450593749979</v>
      </c>
      <c r="I50">
        <f t="shared" ref="I50" si="31">SUM(I39:I49)</f>
        <v>70.160200000000003</v>
      </c>
      <c r="J50">
        <f t="shared" ref="J50" si="32">SUM(J39:J49)</f>
        <v>0</v>
      </c>
      <c r="K50">
        <f t="shared" ref="K50" si="33">SUM(K39:K49)</f>
        <v>12.50504313552452</v>
      </c>
    </row>
    <row r="51" spans="1:11" x14ac:dyDescent="0.15">
      <c r="A51" t="s">
        <v>22</v>
      </c>
      <c r="B51">
        <f>AVERAGE(B39:B49)</f>
        <v>5.1038519090909089</v>
      </c>
      <c r="C51">
        <f>AVERAGE(C39:C49)</f>
        <v>6.3782000000000005</v>
      </c>
    </row>
    <row r="52" spans="1:11" x14ac:dyDescent="0.15">
      <c r="E52" t="s">
        <v>28</v>
      </c>
      <c r="F52">
        <f>H50/F50</f>
        <v>1.4435464767213986</v>
      </c>
    </row>
    <row r="53" spans="1:11" x14ac:dyDescent="0.15">
      <c r="E53" t="s">
        <v>30</v>
      </c>
      <c r="F53">
        <f>C51-F52*B51</f>
        <v>-0.98944744107596527</v>
      </c>
    </row>
    <row r="55" spans="1:11" x14ac:dyDescent="0.15">
      <c r="E55" t="s">
        <v>38</v>
      </c>
      <c r="F55">
        <f>1-K50/G50</f>
        <v>0.99024047457795028</v>
      </c>
    </row>
    <row r="57" spans="1:11" x14ac:dyDescent="0.15">
      <c r="A57" t="s">
        <v>39</v>
      </c>
    </row>
    <row r="59" spans="1:11" x14ac:dyDescent="0.15">
      <c r="B59" t="str">
        <f>B1</f>
        <v>tall-late</v>
      </c>
      <c r="C59" t="str">
        <f>C1</f>
        <v>BigMac</v>
      </c>
    </row>
    <row r="60" spans="1:11" ht="14.25" thickBot="1" x14ac:dyDescent="0.2">
      <c r="A60" s="3"/>
      <c r="B60" s="3" t="s">
        <v>15</v>
      </c>
      <c r="C60" s="3" t="s">
        <v>17</v>
      </c>
      <c r="D60" s="3" t="s">
        <v>50</v>
      </c>
      <c r="E60" s="3" t="s">
        <v>23</v>
      </c>
      <c r="F60" s="3" t="s">
        <v>51</v>
      </c>
      <c r="G60" s="3" t="s">
        <v>25</v>
      </c>
      <c r="H60" s="3" t="s">
        <v>52</v>
      </c>
      <c r="I60" s="3" t="s">
        <v>31</v>
      </c>
      <c r="J60" s="3" t="s">
        <v>33</v>
      </c>
      <c r="K60" s="3" t="s">
        <v>35</v>
      </c>
    </row>
    <row r="61" spans="1:11" x14ac:dyDescent="0.15">
      <c r="A61" t="str">
        <f t="shared" ref="A61:A68" si="34">A3</f>
        <v>オーストラリア</v>
      </c>
      <c r="B61">
        <f>B3</f>
        <v>1.23648</v>
      </c>
      <c r="C61">
        <f t="shared" ref="C61:C72" si="35">D3</f>
        <v>1.288</v>
      </c>
      <c r="D61">
        <f>B61-$B$74</f>
        <v>-13.44443425</v>
      </c>
      <c r="E61">
        <f>C61-$C$74</f>
        <v>-13.410349999999999</v>
      </c>
      <c r="F61">
        <f>D61^2</f>
        <v>180.75281230257306</v>
      </c>
      <c r="G61">
        <f>E61^2</f>
        <v>179.83748712249999</v>
      </c>
      <c r="H61">
        <f>D61*E61</f>
        <v>180.29456884448749</v>
      </c>
      <c r="I61">
        <f>$F$76+$F$75*B61</f>
        <v>2.6483589202966935</v>
      </c>
      <c r="J61">
        <f>C61-I61</f>
        <v>-1.3603589202966935</v>
      </c>
      <c r="K61">
        <f>J61^2</f>
        <v>1.8505763920307856</v>
      </c>
    </row>
    <row r="62" spans="1:11" x14ac:dyDescent="0.15">
      <c r="A62" t="str">
        <f t="shared" si="34"/>
        <v>イギリス</v>
      </c>
      <c r="B62">
        <f t="shared" ref="B62:B68" si="36">B4</f>
        <v>0.63765000000000005</v>
      </c>
      <c r="C62">
        <f t="shared" si="35"/>
        <v>0.54500000000000004</v>
      </c>
      <c r="D62">
        <f t="shared" ref="D62:D72" si="37">B62-$B$74</f>
        <v>-14.04326425</v>
      </c>
      <c r="E62">
        <f t="shared" ref="E62:E72" si="38">C62-$C$74</f>
        <v>-14.15335</v>
      </c>
      <c r="F62">
        <f t="shared" ref="F62:F72" si="39">D62^2</f>
        <v>197.21327079532807</v>
      </c>
      <c r="G62">
        <f t="shared" ref="G62:G72" si="40">E62^2</f>
        <v>200.31731622249998</v>
      </c>
      <c r="H62">
        <f t="shared" ref="H62:H72" si="41">D62*E62</f>
        <v>198.75923407273748</v>
      </c>
      <c r="I62">
        <f t="shared" ref="I62:I72" si="42">$F$76+$F$75*B62</f>
        <v>2.1116389643596314</v>
      </c>
      <c r="J62">
        <f t="shared" ref="J62:J72" si="43">C62-I62</f>
        <v>-1.5666389643596315</v>
      </c>
      <c r="K62">
        <f t="shared" ref="K62:K72" si="44">J62^2</f>
        <v>2.4543576446498188</v>
      </c>
    </row>
    <row r="63" spans="1:11" x14ac:dyDescent="0.15">
      <c r="A63" t="str">
        <f t="shared" si="34"/>
        <v>カナダ</v>
      </c>
      <c r="B63">
        <f t="shared" si="36"/>
        <v>1.0809959999999998</v>
      </c>
      <c r="C63">
        <f t="shared" si="35"/>
        <v>1.2868999999999999</v>
      </c>
      <c r="D63">
        <f t="shared" si="37"/>
        <v>-13.599918250000002</v>
      </c>
      <c r="E63">
        <f t="shared" si="38"/>
        <v>-13.41145</v>
      </c>
      <c r="F63">
        <f t="shared" si="39"/>
        <v>184.95777640668311</v>
      </c>
      <c r="G63">
        <f t="shared" si="40"/>
        <v>179.86699110250001</v>
      </c>
      <c r="H63">
        <f t="shared" si="41"/>
        <v>182.39462361396252</v>
      </c>
      <c r="I63">
        <f t="shared" si="42"/>
        <v>2.5090015640705219</v>
      </c>
      <c r="J63">
        <f t="shared" si="43"/>
        <v>-1.222101564070522</v>
      </c>
      <c r="K63">
        <f t="shared" si="44"/>
        <v>1.493532232903616</v>
      </c>
    </row>
    <row r="64" spans="1:11" x14ac:dyDescent="0.15">
      <c r="A64" t="str">
        <f t="shared" si="34"/>
        <v>中国</v>
      </c>
      <c r="B64">
        <f t="shared" si="36"/>
        <v>8.194032</v>
      </c>
      <c r="C64">
        <f t="shared" si="35"/>
        <v>8.2767999999999997</v>
      </c>
      <c r="D64">
        <f t="shared" si="37"/>
        <v>-6.4868822500000007</v>
      </c>
      <c r="E64">
        <f t="shared" si="38"/>
        <v>-6.4215499999999999</v>
      </c>
      <c r="F64">
        <f t="shared" si="39"/>
        <v>42.079641325365074</v>
      </c>
      <c r="G64">
        <f t="shared" si="40"/>
        <v>41.236304402499997</v>
      </c>
      <c r="H64">
        <f t="shared" si="41"/>
        <v>41.655838712487501</v>
      </c>
      <c r="I64">
        <f t="shared" si="42"/>
        <v>8.8842806390980549</v>
      </c>
      <c r="J64">
        <f t="shared" si="43"/>
        <v>-0.60748063909805516</v>
      </c>
      <c r="K64">
        <f t="shared" si="44"/>
        <v>0.36903272687898153</v>
      </c>
    </row>
    <row r="65" spans="1:11" x14ac:dyDescent="0.15">
      <c r="A65" t="str">
        <f t="shared" si="34"/>
        <v>ユーロ圏</v>
      </c>
      <c r="B65">
        <f t="shared" si="36"/>
        <v>1.0480400000000001</v>
      </c>
      <c r="C65">
        <f t="shared" si="35"/>
        <v>0.78800000000000003</v>
      </c>
      <c r="D65">
        <f t="shared" si="37"/>
        <v>-13.63287425</v>
      </c>
      <c r="E65">
        <f t="shared" si="38"/>
        <v>-13.910349999999999</v>
      </c>
      <c r="F65">
        <f t="shared" si="39"/>
        <v>185.85526031631306</v>
      </c>
      <c r="G65">
        <f t="shared" si="40"/>
        <v>193.49783712249999</v>
      </c>
      <c r="H65">
        <f t="shared" si="41"/>
        <v>189.6380523234875</v>
      </c>
      <c r="I65">
        <f t="shared" si="42"/>
        <v>2.4794637271754736</v>
      </c>
      <c r="J65">
        <f t="shared" si="43"/>
        <v>-1.6914637271754736</v>
      </c>
      <c r="K65">
        <f t="shared" si="44"/>
        <v>2.8610495403503449</v>
      </c>
    </row>
    <row r="66" spans="1:11" x14ac:dyDescent="0.15">
      <c r="A66" t="str">
        <f t="shared" si="34"/>
        <v>日本</v>
      </c>
      <c r="B66">
        <f t="shared" si="36"/>
        <v>120.02859999999998</v>
      </c>
      <c r="C66">
        <f t="shared" si="35"/>
        <v>106.22</v>
      </c>
      <c r="D66">
        <f t="shared" si="37"/>
        <v>105.34768574999998</v>
      </c>
      <c r="E66">
        <f t="shared" si="38"/>
        <v>91.521649999999994</v>
      </c>
      <c r="F66">
        <f t="shared" si="39"/>
        <v>11098.134892880749</v>
      </c>
      <c r="G66">
        <f t="shared" si="40"/>
        <v>8376.2124187224981</v>
      </c>
      <c r="H66">
        <f t="shared" si="41"/>
        <v>9641.5940235214857</v>
      </c>
      <c r="I66">
        <f t="shared" si="42"/>
        <v>109.11947995977401</v>
      </c>
      <c r="J66">
        <f t="shared" si="43"/>
        <v>-2.8994799597740126</v>
      </c>
      <c r="K66">
        <f t="shared" si="44"/>
        <v>8.4069840371311102</v>
      </c>
    </row>
    <row r="67" spans="1:11" x14ac:dyDescent="0.15">
      <c r="A67" t="str">
        <f t="shared" si="34"/>
        <v>マレーシア</v>
      </c>
      <c r="B67">
        <f t="shared" si="36"/>
        <v>2.8499999999999996</v>
      </c>
      <c r="C67">
        <f t="shared" si="35"/>
        <v>3.8</v>
      </c>
      <c r="D67">
        <f t="shared" si="37"/>
        <v>-11.830914250000001</v>
      </c>
      <c r="E67">
        <f t="shared" si="38"/>
        <v>-10.898350000000001</v>
      </c>
      <c r="F67">
        <f t="shared" si="39"/>
        <v>139.97053199085309</v>
      </c>
      <c r="G67">
        <f t="shared" si="40"/>
        <v>118.77403272250001</v>
      </c>
      <c r="H67">
        <f t="shared" si="41"/>
        <v>128.93744431648753</v>
      </c>
      <c r="I67">
        <f t="shared" si="42"/>
        <v>4.0945262520996568</v>
      </c>
      <c r="J67">
        <f t="shared" si="43"/>
        <v>-0.29452625209965699</v>
      </c>
      <c r="K67">
        <f t="shared" si="44"/>
        <v>8.6745713175870709E-2</v>
      </c>
    </row>
    <row r="68" spans="1:11" x14ac:dyDescent="0.15">
      <c r="A68" t="str">
        <f t="shared" si="34"/>
        <v>メキシコ</v>
      </c>
      <c r="B68">
        <f t="shared" si="36"/>
        <v>9.1996350000000007</v>
      </c>
      <c r="C68">
        <f t="shared" si="35"/>
        <v>10.8231</v>
      </c>
      <c r="D68">
        <f t="shared" si="37"/>
        <v>-5.48127925</v>
      </c>
      <c r="E68">
        <f t="shared" si="38"/>
        <v>-3.8752499999999994</v>
      </c>
      <c r="F68">
        <f t="shared" si="39"/>
        <v>30.044422216480562</v>
      </c>
      <c r="G68">
        <f t="shared" si="40"/>
        <v>15.017562562499995</v>
      </c>
      <c r="H68">
        <f t="shared" si="41"/>
        <v>21.241327413562498</v>
      </c>
      <c r="I68">
        <f t="shared" si="42"/>
        <v>9.7855835094455283</v>
      </c>
      <c r="J68">
        <f t="shared" si="43"/>
        <v>1.0375164905544718</v>
      </c>
      <c r="K68">
        <f t="shared" si="44"/>
        <v>1.0764404681724673</v>
      </c>
    </row>
    <row r="69" spans="1:11" x14ac:dyDescent="0.15">
      <c r="A69" t="str">
        <f t="shared" ref="A69:B72" si="45">A11</f>
        <v>ニュージーランド</v>
      </c>
      <c r="B69">
        <f t="shared" si="45"/>
        <v>1.2909600000000001</v>
      </c>
      <c r="C69">
        <f t="shared" si="35"/>
        <v>1.4670000000000001</v>
      </c>
      <c r="D69">
        <f t="shared" si="37"/>
        <v>-13.389954250000001</v>
      </c>
      <c r="E69">
        <f t="shared" si="38"/>
        <v>-13.231349999999999</v>
      </c>
      <c r="F69">
        <f t="shared" si="39"/>
        <v>179.29087481709308</v>
      </c>
      <c r="G69">
        <f t="shared" si="40"/>
        <v>175.06862282249998</v>
      </c>
      <c r="H69">
        <f t="shared" si="41"/>
        <v>177.1671711657375</v>
      </c>
      <c r="I69">
        <f t="shared" si="42"/>
        <v>2.6971883096049298</v>
      </c>
      <c r="J69">
        <f>C69-I69</f>
        <v>-1.2301883096049298</v>
      </c>
      <c r="K69">
        <f t="shared" si="44"/>
        <v>1.5133632770886345</v>
      </c>
    </row>
    <row r="70" spans="1:11" x14ac:dyDescent="0.15">
      <c r="A70" t="str">
        <f t="shared" si="45"/>
        <v>シンガポール</v>
      </c>
      <c r="B70">
        <f t="shared" si="45"/>
        <v>1.727268</v>
      </c>
      <c r="C70">
        <f t="shared" si="35"/>
        <v>1.6934</v>
      </c>
      <c r="D70">
        <f t="shared" si="37"/>
        <v>-12.95364625</v>
      </c>
      <c r="E70">
        <f t="shared" si="38"/>
        <v>-13.004949999999999</v>
      </c>
      <c r="F70">
        <f t="shared" si="39"/>
        <v>167.79695117013907</v>
      </c>
      <c r="G70">
        <f t="shared" si="40"/>
        <v>169.12872450249998</v>
      </c>
      <c r="H70">
        <f t="shared" si="41"/>
        <v>168.4615217989375</v>
      </c>
      <c r="I70">
        <f t="shared" si="42"/>
        <v>3.0882428835824989</v>
      </c>
      <c r="J70">
        <f t="shared" si="43"/>
        <v>-1.3948428835824989</v>
      </c>
      <c r="K70">
        <f t="shared" si="44"/>
        <v>1.9455866698807405</v>
      </c>
    </row>
    <row r="71" spans="1:11" x14ac:dyDescent="0.15">
      <c r="A71" t="str">
        <f t="shared" si="45"/>
        <v>スイス</v>
      </c>
      <c r="B71">
        <f t="shared" si="45"/>
        <v>1.9942200000000003</v>
      </c>
      <c r="C71">
        <f t="shared" si="35"/>
        <v>1.2310000000000001</v>
      </c>
      <c r="D71">
        <f t="shared" si="37"/>
        <v>-12.68669425</v>
      </c>
      <c r="E71">
        <f t="shared" si="38"/>
        <v>-13.46735</v>
      </c>
      <c r="F71">
        <f t="shared" si="39"/>
        <v>160.95221099298308</v>
      </c>
      <c r="G71">
        <f t="shared" si="40"/>
        <v>181.36951602249999</v>
      </c>
      <c r="H71">
        <f t="shared" si="41"/>
        <v>170.85615180773749</v>
      </c>
      <c r="I71">
        <f t="shared" si="42"/>
        <v>3.3275068911928569</v>
      </c>
      <c r="J71">
        <f t="shared" si="43"/>
        <v>-2.096506891192857</v>
      </c>
      <c r="K71">
        <f t="shared" si="44"/>
        <v>4.3953411448191382</v>
      </c>
    </row>
    <row r="72" spans="1:11" ht="14.25" thickBot="1" x14ac:dyDescent="0.2">
      <c r="A72" s="3" t="str">
        <f t="shared" si="45"/>
        <v>タイ</v>
      </c>
      <c r="B72" s="3">
        <f t="shared" si="45"/>
        <v>26.883089999999996</v>
      </c>
      <c r="C72" s="3">
        <f t="shared" si="35"/>
        <v>38.960999999999999</v>
      </c>
      <c r="D72" s="3">
        <f t="shared" si="37"/>
        <v>12.202175749999995</v>
      </c>
      <c r="E72" s="3">
        <f t="shared" si="38"/>
        <v>24.262650000000001</v>
      </c>
      <c r="F72" s="3">
        <f t="shared" si="39"/>
        <v>148.89309303388794</v>
      </c>
      <c r="G72" s="3">
        <f t="shared" si="40"/>
        <v>588.67618502250002</v>
      </c>
      <c r="H72" s="3">
        <f t="shared" si="41"/>
        <v>296.0571194607374</v>
      </c>
      <c r="I72" s="3">
        <f t="shared" si="42"/>
        <v>25.634928379300113</v>
      </c>
      <c r="J72" s="3">
        <f t="shared" si="43"/>
        <v>13.326071620699885</v>
      </c>
      <c r="K72">
        <f t="shared" si="44"/>
        <v>177.58418484002286</v>
      </c>
    </row>
    <row r="73" spans="1:11" x14ac:dyDescent="0.15">
      <c r="A73" t="s">
        <v>19</v>
      </c>
      <c r="B73">
        <f>SUM(B61:B72)</f>
        <v>176.17097100000001</v>
      </c>
      <c r="C73">
        <f>SUM(C61:C72)</f>
        <v>176.3802</v>
      </c>
      <c r="D73">
        <f t="shared" ref="D73" si="46">SUM(D61:D72)</f>
        <v>-2.6645352591003757E-14</v>
      </c>
      <c r="E73">
        <f t="shared" ref="E73" si="47">SUM(E61:E72)</f>
        <v>0</v>
      </c>
      <c r="F73">
        <f t="shared" ref="F73" si="48">SUM(F61:F72)</f>
        <v>12715.941738248452</v>
      </c>
      <c r="G73">
        <f t="shared" ref="G73" si="49">SUM(G61:G72)</f>
        <v>10419.002998349997</v>
      </c>
      <c r="H73">
        <f t="shared" ref="H73" si="50">SUM(H61:H72)</f>
        <v>11397.05707705185</v>
      </c>
      <c r="I73">
        <f t="shared" ref="I73" si="51">SUM(I61:I72)</f>
        <v>176.38019999999997</v>
      </c>
      <c r="J73">
        <f t="shared" ref="J73" si="52">SUM(J61:J72)</f>
        <v>2.4868995751603507E-14</v>
      </c>
      <c r="K73">
        <f t="shared" ref="K73" si="53">SUM(K61:K72)</f>
        <v>204.03719468710437</v>
      </c>
    </row>
    <row r="74" spans="1:11" x14ac:dyDescent="0.15">
      <c r="A74" t="s">
        <v>21</v>
      </c>
      <c r="B74">
        <f>AVERAGE(B61:B72)</f>
        <v>14.680914250000001</v>
      </c>
      <c r="C74">
        <f>AVERAGE(C61:C72)</f>
        <v>14.69835</v>
      </c>
    </row>
    <row r="75" spans="1:11" x14ac:dyDescent="0.15">
      <c r="E75" t="s">
        <v>27</v>
      </c>
      <c r="F75">
        <f>H73/F73</f>
        <v>0.89628100786043152</v>
      </c>
    </row>
    <row r="76" spans="1:11" x14ac:dyDescent="0.15">
      <c r="E76" t="s">
        <v>29</v>
      </c>
      <c r="F76">
        <f>C74-F75*B74</f>
        <v>1.540125379697427</v>
      </c>
    </row>
    <row r="78" spans="1:11" x14ac:dyDescent="0.15">
      <c r="E78" t="s">
        <v>37</v>
      </c>
      <c r="F78">
        <f>1-K73/G73</f>
        <v>0.98041682157885768</v>
      </c>
    </row>
  </sheetData>
  <phoneticPr fontId="1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abSelected="1" workbookViewId="0">
      <selection activeCell="A3" sqref="A3"/>
    </sheetView>
  </sheetViews>
  <sheetFormatPr defaultColWidth="8.75" defaultRowHeight="13.5" x14ac:dyDescent="0.15"/>
  <cols>
    <col min="1" max="16384" width="8.75" style="5"/>
  </cols>
  <sheetData>
    <row r="2" spans="1:1" x14ac:dyDescent="0.15">
      <c r="A2" s="5" t="s">
        <v>53</v>
      </c>
    </row>
    <row r="3" spans="1:1" x14ac:dyDescent="0.15">
      <c r="A3" s="5" t="s">
        <v>57</v>
      </c>
    </row>
    <row r="4" spans="1:1" x14ac:dyDescent="0.15">
      <c r="A4" s="5" t="s">
        <v>56</v>
      </c>
    </row>
    <row r="5" spans="1:1" x14ac:dyDescent="0.15">
      <c r="A5" s="5" t="s">
        <v>54</v>
      </c>
    </row>
    <row r="6" spans="1:1" x14ac:dyDescent="0.15">
      <c r="A6" s="5" t="s">
        <v>55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単回帰の例</vt:lpstr>
      <vt:lpstr>クレジット</vt:lpstr>
      <vt:lpstr>単回帰の例!Print_Area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</dc:creator>
  <cp:lastModifiedBy>新世社谷口</cp:lastModifiedBy>
  <dcterms:created xsi:type="dcterms:W3CDTF">2011-12-08T11:21:22Z</dcterms:created>
  <dcterms:modified xsi:type="dcterms:W3CDTF">2024-01-12T06:11:37Z</dcterms:modified>
</cp:coreProperties>
</file>