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著者原稿\経済学\入門 計量経済学　第２版\WEB教材_最新版\Excel＿演習\"/>
    </mc:Choice>
  </mc:AlternateContent>
  <xr:revisionPtr revIDLastSave="0" documentId="13_ncr:1_{87D714CB-5A5D-472C-988A-5ED285D34308}" xr6:coauthVersionLast="47" xr6:coauthVersionMax="47" xr10:uidLastSave="{00000000-0000-0000-0000-000000000000}"/>
  <bookViews>
    <workbookView xWindow="1560" yWindow="1290" windowWidth="12150" windowHeight="14910" tabRatio="720" activeTab="1" xr2:uid="{00000000-000D-0000-FFFF-FFFF00000000}"/>
  </bookViews>
  <sheets>
    <sheet name="消費関数実質データ" sheetId="13" r:id="rId1"/>
    <sheet name="クレジット" sheetId="14" r:id="rId2"/>
  </sheets>
  <calcPr calcId="191029"/>
</workbook>
</file>

<file path=xl/calcChain.xml><?xml version="1.0" encoding="utf-8"?>
<calcChain xmlns="http://schemas.openxmlformats.org/spreadsheetml/2006/main">
  <c r="B133" i="13" l="1"/>
  <c r="B131" i="13"/>
  <c r="B134" i="13" s="1"/>
  <c r="B110" i="13"/>
  <c r="B83" i="13"/>
  <c r="D88" i="13" s="1"/>
  <c r="B79" i="13"/>
  <c r="B87" i="13" s="1"/>
  <c r="B77" i="13"/>
  <c r="B137" i="13" s="1"/>
  <c r="B56" i="13"/>
  <c r="B80" i="13" l="1"/>
  <c r="B86" i="13" s="1"/>
  <c r="D86" i="13"/>
  <c r="B13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16" i="13"/>
  <c r="H6" i="13"/>
  <c r="H7" i="13"/>
  <c r="H8" i="13"/>
  <c r="H9" i="13"/>
  <c r="H10" i="13"/>
  <c r="H11" i="13"/>
  <c r="H12" i="13"/>
  <c r="H13" i="13"/>
  <c r="H14" i="13"/>
  <c r="H15" i="13"/>
  <c r="H5" i="13"/>
  <c r="F6" i="13"/>
  <c r="F7" i="13"/>
  <c r="F8" i="13"/>
  <c r="F9" i="13"/>
  <c r="F10" i="13"/>
  <c r="F11" i="13"/>
  <c r="F12" i="13"/>
  <c r="F13" i="13"/>
  <c r="F14" i="13"/>
  <c r="F15" i="13"/>
  <c r="F5" i="13"/>
  <c r="E6" i="13"/>
  <c r="E7" i="13"/>
  <c r="E8" i="13"/>
  <c r="E9" i="13"/>
  <c r="E10" i="13"/>
  <c r="E11" i="13"/>
  <c r="E12" i="13"/>
  <c r="E13" i="13"/>
  <c r="E14" i="13"/>
  <c r="E5" i="13"/>
</calcChain>
</file>

<file path=xl/sharedStrings.xml><?xml version="1.0" encoding="utf-8"?>
<sst xmlns="http://schemas.openxmlformats.org/spreadsheetml/2006/main" count="148" uniqueCount="64">
  <si>
    <t>実質国民総可処分所得（不突合を含まず）</t>
  </si>
  <si>
    <t>実質金融資産残高</t>
    <rPh sb="0" eb="2">
      <t>ジッシツ</t>
    </rPh>
    <rPh sb="2" eb="4">
      <t>キンユウ</t>
    </rPh>
    <rPh sb="4" eb="6">
      <t>シサン</t>
    </rPh>
    <rPh sb="6" eb="8">
      <t>ザンダカ</t>
    </rPh>
    <phoneticPr fontId="19"/>
  </si>
  <si>
    <t>実質民間最終消費支出</t>
    <rPh sb="0" eb="2">
      <t>ジッシツ</t>
    </rPh>
    <phoneticPr fontId="19"/>
  </si>
  <si>
    <t>消費関数用年次データ1980－2007</t>
    <rPh sb="0" eb="2">
      <t>ショウヒ</t>
    </rPh>
    <rPh sb="2" eb="4">
      <t>カンスウ</t>
    </rPh>
    <rPh sb="4" eb="5">
      <t>ヨウ</t>
    </rPh>
    <rPh sb="5" eb="7">
      <t>ネンジ</t>
    </rPh>
    <phoneticPr fontId="19"/>
  </si>
  <si>
    <t>RC</t>
    <phoneticPr fontId="19"/>
  </si>
  <si>
    <t>RYD</t>
    <phoneticPr fontId="19"/>
  </si>
  <si>
    <t>RMA</t>
    <phoneticPr fontId="19"/>
  </si>
  <si>
    <t>C*</t>
  </si>
  <si>
    <t>C*</t>
    <phoneticPr fontId="19"/>
  </si>
  <si>
    <t>RYD*</t>
  </si>
  <si>
    <t>RYD*</t>
    <phoneticPr fontId="19"/>
  </si>
  <si>
    <t>C'</t>
  </si>
  <si>
    <t>C'</t>
    <phoneticPr fontId="19"/>
  </si>
  <si>
    <t>RYD'</t>
  </si>
  <si>
    <t>RYD'</t>
    <phoneticPr fontId="19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</si>
  <si>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</si>
  <si>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</si>
  <si>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</si>
  <si>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</si>
  <si>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</si>
  <si>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</si>
  <si>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</si>
  <si>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</si>
  <si>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</si>
  <si>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</si>
  <si>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</si>
  <si>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</si>
  <si>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</si>
  <si>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</si>
  <si>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</si>
  <si>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</si>
  <si>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</si>
  <si>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</si>
  <si>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</si>
  <si>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</si>
  <si>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</si>
  <si>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</si>
  <si>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</si>
  <si>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</si>
  <si>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H1モデル</t>
    <phoneticPr fontId="19"/>
  </si>
  <si>
    <t>SSE_1=</t>
    <phoneticPr fontId="19"/>
  </si>
  <si>
    <t>RYD</t>
  </si>
  <si>
    <t>H0モデル</t>
    <phoneticPr fontId="19"/>
  </si>
  <si>
    <t>SSE_0=</t>
  </si>
  <si>
    <t>SSE_0=</t>
    <phoneticPr fontId="19"/>
  </si>
  <si>
    <t>n=</t>
    <phoneticPr fontId="19"/>
  </si>
  <si>
    <t>G=</t>
    <phoneticPr fontId="19"/>
  </si>
  <si>
    <t>k=</t>
    <phoneticPr fontId="19"/>
  </si>
  <si>
    <t>Fの分子</t>
    <rPh sb="2" eb="4">
      <t>ブンシ</t>
    </rPh>
    <phoneticPr fontId="19"/>
  </si>
  <si>
    <t>Fの分母</t>
    <rPh sb="2" eb="4">
      <t>ブンボ</t>
    </rPh>
    <phoneticPr fontId="19"/>
  </si>
  <si>
    <t>F=</t>
    <phoneticPr fontId="19"/>
  </si>
  <si>
    <t>F_2_24_0.05=</t>
    <phoneticPr fontId="19"/>
  </si>
  <si>
    <t>&gt;F_2_24_0.05より有意水準5％でH0を棄却</t>
    <rPh sb="14" eb="16">
      <t>ユウイ</t>
    </rPh>
    <rPh sb="16" eb="18">
      <t>スイジュン</t>
    </rPh>
    <rPh sb="24" eb="26">
      <t>キキャク</t>
    </rPh>
    <phoneticPr fontId="19"/>
  </si>
  <si>
    <t>H1前半モデル</t>
    <rPh sb="2" eb="4">
      <t>ゼンハン</t>
    </rPh>
    <phoneticPr fontId="19"/>
  </si>
  <si>
    <t>X 値 1</t>
  </si>
  <si>
    <t>SSE_11=</t>
    <phoneticPr fontId="19"/>
  </si>
  <si>
    <t>H1後半モデル</t>
    <rPh sb="2" eb="4">
      <t>コウハン</t>
    </rPh>
    <phoneticPr fontId="19"/>
  </si>
  <si>
    <t>SSE_12=</t>
    <phoneticPr fontId="19"/>
  </si>
  <si>
    <t>SSE_1=</t>
    <phoneticPr fontId="19"/>
  </si>
  <si>
    <t>山本拓・竹内明香</t>
    <rPh sb="0" eb="2">
      <t>ヤマモト</t>
    </rPh>
    <rPh sb="2" eb="3">
      <t>タク</t>
    </rPh>
    <rPh sb="4" eb="6">
      <t>タケウチ</t>
    </rPh>
    <rPh sb="6" eb="8">
      <t>サヤカ</t>
    </rPh>
    <phoneticPr fontId="24"/>
  </si>
  <si>
    <t>発行　株式会社　新世社</t>
    <rPh sb="0" eb="2">
      <t>ハッコウ</t>
    </rPh>
    <rPh sb="3" eb="7">
      <t>カブシキガイシャ</t>
    </rPh>
    <rPh sb="8" eb="9">
      <t>アタラ</t>
    </rPh>
    <rPh sb="9" eb="10">
      <t>ヨ</t>
    </rPh>
    <rPh sb="10" eb="11">
      <t>シャ</t>
    </rPh>
    <phoneticPr fontId="24"/>
  </si>
  <si>
    <t>発売　株式会社　サイエンス社</t>
    <rPh sb="0" eb="2">
      <t>ハツバイ</t>
    </rPh>
    <rPh sb="3" eb="7">
      <t>カブシキガイシャ</t>
    </rPh>
    <rPh sb="13" eb="14">
      <t>シャ</t>
    </rPh>
    <phoneticPr fontId="24"/>
  </si>
  <si>
    <t>『経済学叢書　Introductry 入門 計量経済学　第2版 ―Excelによる実証分析へのガイド―』</t>
    <rPh sb="1" eb="4">
      <t>ケイザイガク</t>
    </rPh>
    <rPh sb="4" eb="6">
      <t>ソウショ</t>
    </rPh>
    <rPh sb="19" eb="21">
      <t>ニュウモン</t>
    </rPh>
    <rPh sb="22" eb="24">
      <t>ケイリョウ</t>
    </rPh>
    <rPh sb="24" eb="27">
      <t>ケイザイガク</t>
    </rPh>
    <rPh sb="28" eb="29">
      <t>ダイ</t>
    </rPh>
    <rPh sb="30" eb="31">
      <t>ハン</t>
    </rPh>
    <rPh sb="41" eb="43">
      <t>ジッショウ</t>
    </rPh>
    <rPh sb="43" eb="45">
      <t>ブンセキ</t>
    </rPh>
    <phoneticPr fontId="24"/>
  </si>
  <si>
    <t>2024年2月10日©</t>
    <rPh sb="4" eb="5">
      <t>ネン</t>
    </rPh>
    <rPh sb="6" eb="7">
      <t>ガツ</t>
    </rPh>
    <rPh sb="9" eb="10">
      <t>ニチ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</si>
</sst>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"/>
  </numFmts>
  <fonts count="25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明朝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宋体"/>
      <family val="3"/>
      <charset val="134"/>
    </font>
    <font>
      <sz val="6"/>
      <name val="ＭＳ Ｐ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4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0" fillId="0" borderId="0"/>
    <xf numFmtId="0" fontId="20" fillId="0" borderId="0"/>
    <xf numFmtId="0" fontId="18" fillId="17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top"/>
    </xf>
    <xf numFmtId="0" fontId="21" fillId="0" borderId="0" xfId="41" applyFont="1"/>
    <xf numFmtId="0" fontId="21" fillId="0" borderId="0" xfId="41" applyFont="1" applyAlignment="1">
      <alignment horizontal="left"/>
    </xf>
    <xf numFmtId="0" fontId="21" fillId="0" borderId="0" xfId="42" applyFont="1" applyAlignment="1">
      <alignment horizontal="left"/>
    </xf>
    <xf numFmtId="0" fontId="21" fillId="0" borderId="0" xfId="41" applyFont="1" applyAlignment="1">
      <alignment horizontal="center"/>
    </xf>
    <xf numFmtId="177" fontId="21" fillId="0" borderId="0" xfId="42" applyNumberFormat="1" applyFont="1" applyAlignment="1">
      <alignment horizontal="right" vertical="center"/>
    </xf>
    <xf numFmtId="176" fontId="21" fillId="0" borderId="0" xfId="0" applyNumberFormat="1" applyFont="1"/>
    <xf numFmtId="177" fontId="21" fillId="0" borderId="0" xfId="41" applyNumberFormat="1" applyFont="1" applyAlignment="1">
      <alignment horizontal="right" vertical="center"/>
    </xf>
    <xf numFmtId="0" fontId="21" fillId="0" borderId="0" xfId="42" applyFont="1"/>
    <xf numFmtId="0" fontId="21" fillId="0" borderId="0" xfId="0" applyFont="1"/>
    <xf numFmtId="177" fontId="0" fillId="0" borderId="0" xfId="0" applyNumberFormat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Continuous"/>
    </xf>
    <xf numFmtId="0" fontId="22" fillId="0" borderId="0" xfId="44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常规 2" xfId="44" xr:uid="{00000000-0005-0000-0000-00001B000000}"/>
    <cellStyle name="説明文" xfId="39" builtinId="53" customBuiltin="1"/>
    <cellStyle name="入力" xfId="40" builtinId="20" customBuiltin="1"/>
    <cellStyle name="標準" xfId="0" builtinId="0"/>
    <cellStyle name="標準_201109国民経済計算データ" xfId="41" xr:uid="{00000000-0005-0000-0000-000017000000}"/>
    <cellStyle name="標準_201109国民経済計算データ_可処分所得" xfId="42" xr:uid="{00000000-0005-0000-0000-00001800000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1"/>
  <sheetViews>
    <sheetView topLeftCell="A131" workbookViewId="0">
      <selection activeCell="B142" sqref="B142"/>
    </sheetView>
  </sheetViews>
  <sheetFormatPr defaultColWidth="9" defaultRowHeight="14.25"/>
  <cols>
    <col min="1" max="1" width="9" style="2"/>
    <col min="2" max="2" width="23.25" style="2" customWidth="1"/>
    <col min="3" max="3" width="21.375" style="9" customWidth="1"/>
    <col min="4" max="4" width="18.75" style="10" customWidth="1"/>
    <col min="5" max="5" width="18.375" style="10" customWidth="1"/>
    <col min="6" max="6" width="21.25" style="10" customWidth="1"/>
    <col min="7" max="7" width="8.75"/>
    <col min="8" max="8" width="10.5" bestFit="1" customWidth="1"/>
    <col min="9" max="16384" width="9" style="10"/>
  </cols>
  <sheetData>
    <row r="1" spans="1:10">
      <c r="A1" s="2" t="s">
        <v>3</v>
      </c>
    </row>
    <row r="2" spans="1:10">
      <c r="I2" s="2"/>
      <c r="J2" s="3"/>
    </row>
    <row r="3" spans="1:10">
      <c r="B3" s="3" t="s">
        <v>2</v>
      </c>
      <c r="C3" s="4" t="s">
        <v>0</v>
      </c>
      <c r="D3" s="10" t="s">
        <v>1</v>
      </c>
      <c r="F3" s="1"/>
      <c r="I3" s="5"/>
      <c r="J3" s="8"/>
    </row>
    <row r="4" spans="1:10">
      <c r="B4" s="3" t="s">
        <v>4</v>
      </c>
      <c r="C4" s="4" t="s">
        <v>5</v>
      </c>
      <c r="D4" s="10" t="s">
        <v>6</v>
      </c>
      <c r="E4" s="10" t="s">
        <v>8</v>
      </c>
      <c r="F4" s="1" t="s">
        <v>10</v>
      </c>
      <c r="G4" t="s">
        <v>12</v>
      </c>
      <c r="H4" t="s">
        <v>14</v>
      </c>
      <c r="I4" s="5"/>
      <c r="J4" s="8"/>
    </row>
    <row r="5" spans="1:10">
      <c r="A5" s="5">
        <v>1980</v>
      </c>
      <c r="B5" s="8">
        <v>178232.9</v>
      </c>
      <c r="C5" s="6">
        <v>304774.90000000002</v>
      </c>
      <c r="D5" s="10">
        <v>457507.37386804656</v>
      </c>
      <c r="E5" s="10">
        <f>1</f>
        <v>1</v>
      </c>
      <c r="F5" s="7">
        <f>C5</f>
        <v>304774.90000000002</v>
      </c>
      <c r="G5">
        <v>0</v>
      </c>
      <c r="H5">
        <f>0</f>
        <v>0</v>
      </c>
      <c r="I5" s="5"/>
      <c r="J5" s="8"/>
    </row>
    <row r="6" spans="1:10">
      <c r="A6" s="5">
        <v>1981</v>
      </c>
      <c r="B6" s="8">
        <v>181000.2</v>
      </c>
      <c r="C6" s="6">
        <v>314386.40000000002</v>
      </c>
      <c r="D6" s="10">
        <v>489346.84014869889</v>
      </c>
      <c r="E6" s="10">
        <f>1</f>
        <v>1</v>
      </c>
      <c r="F6" s="7">
        <f t="shared" ref="F6:F15" si="0">C6</f>
        <v>314386.40000000002</v>
      </c>
      <c r="G6">
        <v>0</v>
      </c>
      <c r="H6">
        <f>0</f>
        <v>0</v>
      </c>
      <c r="I6" s="5"/>
      <c r="J6" s="8"/>
    </row>
    <row r="7" spans="1:10">
      <c r="A7" s="5">
        <v>1982</v>
      </c>
      <c r="B7" s="8">
        <v>188722.4</v>
      </c>
      <c r="C7" s="6">
        <v>322011.90000000002</v>
      </c>
      <c r="D7" s="10">
        <v>527042.11165048543</v>
      </c>
      <c r="E7" s="10">
        <f>1</f>
        <v>1</v>
      </c>
      <c r="F7" s="7">
        <f t="shared" si="0"/>
        <v>322011.90000000002</v>
      </c>
      <c r="G7">
        <v>0</v>
      </c>
      <c r="H7">
        <f>0</f>
        <v>0</v>
      </c>
      <c r="I7" s="5"/>
      <c r="J7" s="8"/>
    </row>
    <row r="8" spans="1:10">
      <c r="A8" s="5">
        <v>1983</v>
      </c>
      <c r="B8" s="8">
        <v>194070.8</v>
      </c>
      <c r="C8" s="6">
        <v>329101.90000000002</v>
      </c>
      <c r="D8" s="10">
        <v>582493.46793349169</v>
      </c>
      <c r="E8" s="10">
        <f>1</f>
        <v>1</v>
      </c>
      <c r="F8" s="7">
        <f t="shared" si="0"/>
        <v>329101.90000000002</v>
      </c>
      <c r="G8">
        <v>0</v>
      </c>
      <c r="H8">
        <f>0</f>
        <v>0</v>
      </c>
      <c r="I8" s="5"/>
      <c r="J8" s="8"/>
    </row>
    <row r="9" spans="1:10">
      <c r="A9" s="5">
        <v>1984</v>
      </c>
      <c r="B9" s="8">
        <v>198450.2</v>
      </c>
      <c r="C9" s="6">
        <v>338908.7</v>
      </c>
      <c r="D9" s="10">
        <v>629559.54022988502</v>
      </c>
      <c r="E9" s="10">
        <f>1</f>
        <v>1</v>
      </c>
      <c r="F9" s="7">
        <f t="shared" si="0"/>
        <v>338908.7</v>
      </c>
      <c r="G9">
        <v>0</v>
      </c>
      <c r="H9">
        <f>0</f>
        <v>0</v>
      </c>
      <c r="I9" s="5"/>
      <c r="J9" s="8"/>
    </row>
    <row r="10" spans="1:10">
      <c r="A10" s="5">
        <v>1985</v>
      </c>
      <c r="B10" s="8">
        <v>205919.8</v>
      </c>
      <c r="C10" s="6">
        <v>358121.7</v>
      </c>
      <c r="D10" s="10">
        <v>683019.21348314604</v>
      </c>
      <c r="E10" s="10">
        <f>1</f>
        <v>1</v>
      </c>
      <c r="F10" s="7">
        <f t="shared" si="0"/>
        <v>358121.7</v>
      </c>
      <c r="G10">
        <v>0</v>
      </c>
      <c r="H10">
        <f>0</f>
        <v>0</v>
      </c>
      <c r="I10" s="5"/>
      <c r="J10" s="8"/>
    </row>
    <row r="11" spans="1:10">
      <c r="A11" s="5">
        <v>1986</v>
      </c>
      <c r="B11" s="8">
        <v>212428.1</v>
      </c>
      <c r="C11" s="6">
        <v>371861.8</v>
      </c>
      <c r="D11" s="10">
        <v>763625.71743929363</v>
      </c>
      <c r="E11" s="10">
        <f>1</f>
        <v>1</v>
      </c>
      <c r="F11" s="7">
        <f t="shared" si="0"/>
        <v>371861.8</v>
      </c>
      <c r="G11">
        <v>0</v>
      </c>
      <c r="H11">
        <f>0</f>
        <v>0</v>
      </c>
      <c r="I11" s="5"/>
      <c r="J11" s="8"/>
    </row>
    <row r="12" spans="1:10">
      <c r="A12" s="5">
        <v>1987</v>
      </c>
      <c r="B12" s="8">
        <v>220709.3</v>
      </c>
      <c r="C12" s="6">
        <v>386722.5</v>
      </c>
      <c r="D12" s="10">
        <v>846323.3480176212</v>
      </c>
      <c r="E12" s="10">
        <f>1</f>
        <v>1</v>
      </c>
      <c r="F12" s="7">
        <f t="shared" si="0"/>
        <v>386722.5</v>
      </c>
      <c r="G12">
        <v>0</v>
      </c>
      <c r="H12">
        <f>0</f>
        <v>0</v>
      </c>
      <c r="I12" s="5"/>
      <c r="J12" s="8"/>
    </row>
    <row r="13" spans="1:10">
      <c r="A13" s="5">
        <v>1988</v>
      </c>
      <c r="B13" s="8">
        <v>230958.4</v>
      </c>
      <c r="C13" s="6">
        <v>410766.9</v>
      </c>
      <c r="D13" s="10">
        <v>954802.72628135222</v>
      </c>
      <c r="E13" s="10">
        <f>1</f>
        <v>1</v>
      </c>
      <c r="F13" s="7">
        <f t="shared" si="0"/>
        <v>410766.9</v>
      </c>
      <c r="G13">
        <v>0</v>
      </c>
      <c r="H13">
        <f>0</f>
        <v>0</v>
      </c>
      <c r="I13" s="5"/>
      <c r="J13" s="8"/>
    </row>
    <row r="14" spans="1:10">
      <c r="A14" s="5">
        <v>1989</v>
      </c>
      <c r="B14" s="8">
        <v>241157.6</v>
      </c>
      <c r="C14" s="6">
        <v>431427.2</v>
      </c>
      <c r="D14" s="10">
        <v>1070629.3743372217</v>
      </c>
      <c r="E14" s="10">
        <f>1</f>
        <v>1</v>
      </c>
      <c r="F14" s="7">
        <f t="shared" si="0"/>
        <v>431427.2</v>
      </c>
      <c r="G14">
        <v>0</v>
      </c>
      <c r="H14">
        <f>0</f>
        <v>0</v>
      </c>
      <c r="I14" s="5"/>
      <c r="J14" s="8"/>
    </row>
    <row r="15" spans="1:10">
      <c r="A15" s="5">
        <v>1990</v>
      </c>
      <c r="B15" s="8">
        <v>252408.6</v>
      </c>
      <c r="C15" s="6">
        <v>455788.9</v>
      </c>
      <c r="D15" s="10">
        <v>1027010.0206611571</v>
      </c>
      <c r="E15" s="10">
        <v>1</v>
      </c>
      <c r="F15" s="7">
        <f t="shared" si="0"/>
        <v>455788.9</v>
      </c>
      <c r="G15">
        <v>0</v>
      </c>
      <c r="H15">
        <f>0</f>
        <v>0</v>
      </c>
      <c r="I15" s="5"/>
      <c r="J15" s="8"/>
    </row>
    <row r="16" spans="1:10">
      <c r="A16" s="5">
        <v>1991</v>
      </c>
      <c r="B16" s="8">
        <v>257039.6</v>
      </c>
      <c r="C16" s="6">
        <v>471835.9</v>
      </c>
      <c r="D16" s="10">
        <v>1046293.7875751503</v>
      </c>
      <c r="E16" s="10">
        <v>0</v>
      </c>
      <c r="F16" s="7">
        <v>0</v>
      </c>
      <c r="G16">
        <v>1</v>
      </c>
      <c r="H16" s="11">
        <f>C16</f>
        <v>471835.9</v>
      </c>
    </row>
    <row r="17" spans="1:8">
      <c r="A17" s="5">
        <v>1992</v>
      </c>
      <c r="B17" s="8">
        <v>262234.2</v>
      </c>
      <c r="C17" s="6">
        <v>478055.9</v>
      </c>
      <c r="D17" s="10">
        <v>1044534.1871921183</v>
      </c>
      <c r="E17" s="10">
        <v>0</v>
      </c>
      <c r="F17" s="7">
        <v>0</v>
      </c>
      <c r="G17">
        <v>1</v>
      </c>
      <c r="H17" s="11">
        <f t="shared" ref="H17:H32" si="1">C17</f>
        <v>478055.9</v>
      </c>
    </row>
    <row r="18" spans="1:8">
      <c r="A18" s="5">
        <v>1993</v>
      </c>
      <c r="B18" s="8">
        <v>264250.59999999998</v>
      </c>
      <c r="C18" s="6">
        <v>478547.3</v>
      </c>
      <c r="D18" s="10">
        <v>1101718.2174338885</v>
      </c>
      <c r="E18" s="10">
        <v>0</v>
      </c>
      <c r="F18" s="7">
        <v>0</v>
      </c>
      <c r="G18">
        <v>1</v>
      </c>
      <c r="H18" s="11">
        <f t="shared" si="1"/>
        <v>478547.3</v>
      </c>
    </row>
    <row r="19" spans="1:8">
      <c r="A19" s="5">
        <v>1994</v>
      </c>
      <c r="B19" s="8">
        <v>269749.5</v>
      </c>
      <c r="C19" s="6">
        <v>480173.3</v>
      </c>
      <c r="D19" s="10">
        <v>1161100.2932551322</v>
      </c>
      <c r="E19" s="10">
        <v>0</v>
      </c>
      <c r="F19" s="7">
        <v>0</v>
      </c>
      <c r="G19">
        <v>1</v>
      </c>
      <c r="H19" s="11">
        <f t="shared" si="1"/>
        <v>480173.3</v>
      </c>
    </row>
    <row r="20" spans="1:8">
      <c r="A20" s="5">
        <v>1995</v>
      </c>
      <c r="B20" s="8">
        <v>274169.7</v>
      </c>
      <c r="C20" s="6">
        <v>487568.1</v>
      </c>
      <c r="D20" s="10">
        <v>1212521.7221135029</v>
      </c>
      <c r="E20" s="10">
        <v>0</v>
      </c>
      <c r="F20" s="7">
        <v>0</v>
      </c>
      <c r="G20">
        <v>1</v>
      </c>
      <c r="H20" s="11">
        <f t="shared" si="1"/>
        <v>487568.1</v>
      </c>
    </row>
    <row r="21" spans="1:8">
      <c r="A21" s="5">
        <v>1996</v>
      </c>
      <c r="B21" s="8">
        <v>280003</v>
      </c>
      <c r="C21" s="6">
        <v>499707.8</v>
      </c>
      <c r="D21" s="10">
        <v>1257892.0588235292</v>
      </c>
      <c r="E21" s="10">
        <v>0</v>
      </c>
      <c r="F21" s="7">
        <v>0</v>
      </c>
      <c r="G21">
        <v>1</v>
      </c>
      <c r="H21" s="11">
        <f t="shared" si="1"/>
        <v>499707.8</v>
      </c>
    </row>
    <row r="22" spans="1:8">
      <c r="A22" s="5">
        <v>1997</v>
      </c>
      <c r="B22" s="8">
        <v>281316.8</v>
      </c>
      <c r="C22" s="6">
        <v>505048.8</v>
      </c>
      <c r="D22" s="10">
        <v>1263504.3774319068</v>
      </c>
      <c r="E22" s="10">
        <v>0</v>
      </c>
      <c r="F22" s="7">
        <v>0</v>
      </c>
      <c r="G22">
        <v>1</v>
      </c>
      <c r="H22" s="11">
        <f t="shared" si="1"/>
        <v>505048.8</v>
      </c>
    </row>
    <row r="23" spans="1:8">
      <c r="A23" s="5">
        <v>1998</v>
      </c>
      <c r="B23" s="8">
        <v>278649.59999999998</v>
      </c>
      <c r="C23" s="6">
        <v>498183.1</v>
      </c>
      <c r="D23" s="10">
        <v>1289971.9844357977</v>
      </c>
      <c r="E23" s="10">
        <v>0</v>
      </c>
      <c r="F23" s="7">
        <v>0</v>
      </c>
      <c r="G23">
        <v>1</v>
      </c>
      <c r="H23" s="11">
        <f t="shared" si="1"/>
        <v>498183.1</v>
      </c>
    </row>
    <row r="24" spans="1:8">
      <c r="A24" s="5">
        <v>1999</v>
      </c>
      <c r="B24" s="8">
        <v>280997.90000000002</v>
      </c>
      <c r="C24" s="6">
        <v>497518</v>
      </c>
      <c r="D24" s="10">
        <v>1389274.8031496063</v>
      </c>
      <c r="E24" s="10">
        <v>0</v>
      </c>
      <c r="F24" s="7">
        <v>0</v>
      </c>
      <c r="G24">
        <v>1</v>
      </c>
      <c r="H24" s="11">
        <f t="shared" si="1"/>
        <v>497518</v>
      </c>
    </row>
    <row r="25" spans="1:8">
      <c r="A25" s="5">
        <v>2000</v>
      </c>
      <c r="B25" s="8">
        <v>282786.3</v>
      </c>
      <c r="C25" s="6">
        <v>505945.9</v>
      </c>
      <c r="D25" s="10">
        <v>1414657.1</v>
      </c>
      <c r="E25" s="10">
        <v>0</v>
      </c>
      <c r="F25" s="7">
        <v>0</v>
      </c>
      <c r="G25">
        <v>1</v>
      </c>
      <c r="H25" s="11">
        <f t="shared" si="1"/>
        <v>505945.9</v>
      </c>
    </row>
    <row r="26" spans="1:8">
      <c r="A26" s="5">
        <v>2001</v>
      </c>
      <c r="B26" s="8">
        <v>287422.5</v>
      </c>
      <c r="C26" s="6">
        <v>505478.2</v>
      </c>
      <c r="D26" s="10">
        <v>1409891.2867274568</v>
      </c>
      <c r="E26" s="10">
        <v>0</v>
      </c>
      <c r="F26" s="7">
        <v>0</v>
      </c>
      <c r="G26">
        <v>1</v>
      </c>
      <c r="H26" s="11">
        <f t="shared" si="1"/>
        <v>505478.2</v>
      </c>
    </row>
    <row r="27" spans="1:8">
      <c r="A27" s="5">
        <v>2002</v>
      </c>
      <c r="B27" s="8">
        <v>290572</v>
      </c>
      <c r="C27" s="6">
        <v>508863</v>
      </c>
      <c r="D27" s="10">
        <v>1419756.2757201646</v>
      </c>
      <c r="E27" s="10">
        <v>0</v>
      </c>
      <c r="F27" s="7">
        <v>0</v>
      </c>
      <c r="G27">
        <v>1</v>
      </c>
      <c r="H27" s="11">
        <f t="shared" si="1"/>
        <v>508863</v>
      </c>
    </row>
    <row r="28" spans="1:8">
      <c r="A28" s="5">
        <v>2003</v>
      </c>
      <c r="B28" s="8">
        <v>292592.09999999998</v>
      </c>
      <c r="C28" s="6">
        <v>517713.4</v>
      </c>
      <c r="D28" s="10">
        <v>1484907.5471698113</v>
      </c>
      <c r="E28" s="10">
        <v>0</v>
      </c>
      <c r="F28" s="7">
        <v>0</v>
      </c>
      <c r="G28">
        <v>1</v>
      </c>
      <c r="H28" s="11">
        <f t="shared" si="1"/>
        <v>517713.4</v>
      </c>
    </row>
    <row r="29" spans="1:8">
      <c r="A29" s="5">
        <v>2004</v>
      </c>
      <c r="B29" s="8">
        <v>298443.09999999998</v>
      </c>
      <c r="C29" s="6">
        <v>530307.1</v>
      </c>
      <c r="D29" s="10">
        <v>1536396.1742826782</v>
      </c>
      <c r="E29" s="10">
        <v>0</v>
      </c>
      <c r="F29" s="7">
        <v>0</v>
      </c>
      <c r="G29">
        <v>1</v>
      </c>
      <c r="H29" s="11">
        <f t="shared" si="1"/>
        <v>530307.1</v>
      </c>
    </row>
    <row r="30" spans="1:8">
      <c r="A30" s="5">
        <v>2005</v>
      </c>
      <c r="B30" s="8">
        <v>303925.5</v>
      </c>
      <c r="C30" s="6">
        <v>545316.80000000005</v>
      </c>
      <c r="D30" s="10">
        <v>1665349.5135135138</v>
      </c>
      <c r="E30" s="10">
        <v>0</v>
      </c>
      <c r="F30" s="7">
        <v>0</v>
      </c>
      <c r="G30">
        <v>1</v>
      </c>
      <c r="H30" s="11">
        <f t="shared" si="1"/>
        <v>545316.80000000005</v>
      </c>
    </row>
    <row r="31" spans="1:8">
      <c r="A31" s="5">
        <v>2006</v>
      </c>
      <c r="B31" s="8">
        <v>309510.2</v>
      </c>
      <c r="C31" s="6">
        <v>553582.19999999995</v>
      </c>
      <c r="D31" s="10">
        <v>1703642.3286180631</v>
      </c>
      <c r="E31" s="10">
        <v>0</v>
      </c>
      <c r="F31" s="7">
        <v>0</v>
      </c>
      <c r="G31">
        <v>1</v>
      </c>
      <c r="H31" s="11">
        <f t="shared" si="1"/>
        <v>553582.19999999995</v>
      </c>
    </row>
    <row r="32" spans="1:8">
      <c r="A32" s="5">
        <v>2007</v>
      </c>
      <c r="B32" s="8">
        <v>319617.7</v>
      </c>
      <c r="C32" s="6">
        <v>566452</v>
      </c>
      <c r="D32" s="10">
        <v>1679010.4444444445</v>
      </c>
      <c r="E32" s="10">
        <v>0</v>
      </c>
      <c r="F32" s="7">
        <v>0</v>
      </c>
      <c r="G32">
        <v>1</v>
      </c>
      <c r="H32" s="11">
        <f t="shared" si="1"/>
        <v>566452</v>
      </c>
    </row>
    <row r="33" spans="1:9">
      <c r="A33" s="5"/>
      <c r="B33" s="8"/>
      <c r="C33" s="6"/>
      <c r="F33" s="7"/>
    </row>
    <row r="34" spans="1:9">
      <c r="A34" t="s">
        <v>15</v>
      </c>
      <c r="B34" t="s">
        <v>39</v>
      </c>
      <c r="C34"/>
      <c r="D34"/>
      <c r="E34"/>
      <c r="F34"/>
      <c r="I34"/>
    </row>
    <row r="35" spans="1:9" ht="15" thickBot="1">
      <c r="A35"/>
      <c r="B35"/>
      <c r="C35"/>
      <c r="D35"/>
      <c r="E35"/>
      <c r="F35"/>
      <c r="I35"/>
    </row>
    <row r="36" spans="1:9">
      <c r="A36" s="14" t="s">
        <v>16</v>
      </c>
      <c r="B36" s="14"/>
      <c r="C36"/>
      <c r="D36"/>
      <c r="E36"/>
      <c r="F36"/>
      <c r="I36"/>
    </row>
    <row r="37" spans="1:9">
      <c r="A37" t="s">
        <v>17</v>
      </c>
      <c r="B37">
        <v>0.99995384588170677</v>
      </c>
      <c r="C37"/>
      <c r="D37"/>
      <c r="E37"/>
      <c r="F37"/>
      <c r="I37"/>
    </row>
    <row r="38" spans="1:9">
      <c r="A38" t="s">
        <v>18</v>
      </c>
      <c r="B38">
        <v>0.99990769389361611</v>
      </c>
      <c r="C38"/>
      <c r="D38"/>
      <c r="E38"/>
      <c r="F38"/>
      <c r="I38"/>
    </row>
    <row r="39" spans="1:9">
      <c r="A39" t="s">
        <v>19</v>
      </c>
      <c r="B39">
        <v>0.95822948896365145</v>
      </c>
      <c r="C39"/>
      <c r="D39"/>
      <c r="E39"/>
      <c r="F39"/>
      <c r="I39"/>
    </row>
    <row r="40" spans="1:9">
      <c r="A40" t="s">
        <v>20</v>
      </c>
      <c r="B40">
        <v>2679.9582346547504</v>
      </c>
      <c r="C40"/>
      <c r="D40"/>
      <c r="E40"/>
      <c r="F40"/>
      <c r="I40"/>
    </row>
    <row r="41" spans="1:9" ht="15" thickBot="1">
      <c r="A41" s="12" t="s">
        <v>21</v>
      </c>
      <c r="B41" s="12">
        <v>28</v>
      </c>
      <c r="C41"/>
      <c r="D41"/>
      <c r="E41"/>
      <c r="F41"/>
      <c r="I41"/>
    </row>
    <row r="42" spans="1:9">
      <c r="A42"/>
      <c r="B42"/>
      <c r="C42"/>
      <c r="D42"/>
      <c r="E42"/>
      <c r="F42"/>
      <c r="I42"/>
    </row>
    <row r="43" spans="1:9" ht="15" thickBot="1">
      <c r="A43" t="s">
        <v>22</v>
      </c>
      <c r="B43"/>
      <c r="C43"/>
      <c r="D43"/>
      <c r="E43"/>
      <c r="F43"/>
      <c r="I43"/>
    </row>
    <row r="44" spans="1:9">
      <c r="A44" s="13"/>
      <c r="B44" s="13" t="s">
        <v>27</v>
      </c>
      <c r="C44" s="13" t="s">
        <v>28</v>
      </c>
      <c r="D44" s="13" t="s">
        <v>29</v>
      </c>
      <c r="E44" s="13" t="s">
        <v>30</v>
      </c>
      <c r="F44" s="13" t="s">
        <v>31</v>
      </c>
      <c r="I44"/>
    </row>
    <row r="45" spans="1:9">
      <c r="A45" t="s">
        <v>23</v>
      </c>
      <c r="B45">
        <v>4</v>
      </c>
      <c r="C45">
        <v>1867225507507.8118</v>
      </c>
      <c r="D45">
        <v>466806376876.95294</v>
      </c>
      <c r="E45">
        <v>64995.116773876995</v>
      </c>
      <c r="F45">
        <v>3.051298391379749E-46</v>
      </c>
      <c r="I45"/>
    </row>
    <row r="46" spans="1:9">
      <c r="A46" t="s">
        <v>24</v>
      </c>
      <c r="B46">
        <v>24</v>
      </c>
      <c r="C46">
        <v>172372227.34785134</v>
      </c>
      <c r="D46">
        <v>7182176.1394938054</v>
      </c>
      <c r="E46"/>
      <c r="F46"/>
      <c r="I46"/>
    </row>
    <row r="47" spans="1:9" ht="15" thickBot="1">
      <c r="A47" s="12" t="s">
        <v>25</v>
      </c>
      <c r="B47" s="12">
        <v>28</v>
      </c>
      <c r="C47" s="12">
        <v>1867397879735.1597</v>
      </c>
      <c r="D47" s="12"/>
      <c r="E47" s="12"/>
      <c r="F47" s="12"/>
      <c r="I47"/>
    </row>
    <row r="48" spans="1:9" ht="15" thickBot="1">
      <c r="A48"/>
      <c r="B48"/>
      <c r="C48"/>
      <c r="D48"/>
      <c r="E48"/>
      <c r="F48"/>
      <c r="I48"/>
    </row>
    <row r="49" spans="1:9">
      <c r="A49" s="13"/>
      <c r="B49" s="13" t="s">
        <v>32</v>
      </c>
      <c r="C49" s="13" t="s">
        <v>20</v>
      </c>
      <c r="D49" s="13" t="s">
        <v>33</v>
      </c>
      <c r="E49" s="13" t="s">
        <v>34</v>
      </c>
      <c r="F49" s="13" t="s">
        <v>35</v>
      </c>
      <c r="G49" s="13" t="s">
        <v>36</v>
      </c>
      <c r="H49" s="13" t="s">
        <v>37</v>
      </c>
      <c r="I49" s="13" t="s">
        <v>38</v>
      </c>
    </row>
    <row r="50" spans="1:9">
      <c r="A50" t="s">
        <v>26</v>
      </c>
      <c r="B50">
        <v>0</v>
      </c>
      <c r="C50" t="e">
        <v>#N/A</v>
      </c>
      <c r="D50" t="e">
        <v>#N/A</v>
      </c>
      <c r="E50" t="e">
        <v>#N/A</v>
      </c>
      <c r="F50" t="e">
        <v>#N/A</v>
      </c>
      <c r="G50" t="e">
        <v>#N/A</v>
      </c>
      <c r="H50" t="e">
        <v>#N/A</v>
      </c>
      <c r="I50" t="e">
        <v>#N/A</v>
      </c>
    </row>
    <row r="51" spans="1:9">
      <c r="A51" t="s">
        <v>7</v>
      </c>
      <c r="B51">
        <v>31288.113436772273</v>
      </c>
      <c r="C51">
        <v>6214.3028495440967</v>
      </c>
      <c r="D51">
        <v>5.0348549458074254</v>
      </c>
      <c r="E51">
        <v>3.8055325129329879E-5</v>
      </c>
      <c r="F51">
        <v>18462.422724077274</v>
      </c>
      <c r="G51">
        <v>44113.804149467273</v>
      </c>
      <c r="H51">
        <v>18462.422724077274</v>
      </c>
      <c r="I51">
        <v>44113.804149467273</v>
      </c>
    </row>
    <row r="52" spans="1:9">
      <c r="A52" t="s">
        <v>9</v>
      </c>
      <c r="B52">
        <v>0.48706535956989122</v>
      </c>
      <c r="C52">
        <v>1.6843721607783958E-2</v>
      </c>
      <c r="D52">
        <v>28.916730572464736</v>
      </c>
      <c r="E52">
        <v>3.6346077913988733E-20</v>
      </c>
      <c r="F52">
        <v>0.45230162677112301</v>
      </c>
      <c r="G52">
        <v>0.52182909236865938</v>
      </c>
      <c r="H52">
        <v>0.45230162677112301</v>
      </c>
      <c r="I52">
        <v>0.52182909236865938</v>
      </c>
    </row>
    <row r="53" spans="1:9">
      <c r="A53" t="s">
        <v>11</v>
      </c>
      <c r="B53">
        <v>-24703.362817179128</v>
      </c>
      <c r="C53">
        <v>12418.357724607946</v>
      </c>
      <c r="D53">
        <v>-1.9892616531916685</v>
      </c>
      <c r="E53">
        <v>5.8186329761493363E-2</v>
      </c>
      <c r="F53">
        <v>-50333.593462779747</v>
      </c>
      <c r="G53">
        <v>926.86782842149114</v>
      </c>
      <c r="H53">
        <v>-50333.593462779747</v>
      </c>
      <c r="I53">
        <v>926.86782842149114</v>
      </c>
    </row>
    <row r="54" spans="1:9" ht="15" thickBot="1">
      <c r="A54" s="12" t="s">
        <v>13</v>
      </c>
      <c r="B54" s="12">
        <v>0.60869719658911903</v>
      </c>
      <c r="C54" s="12">
        <v>2.4428210537435113E-2</v>
      </c>
      <c r="D54" s="12">
        <v>24.917797218765511</v>
      </c>
      <c r="E54" s="12">
        <v>1.1575972233502665E-18</v>
      </c>
      <c r="F54" s="12">
        <v>0.55827984799776009</v>
      </c>
      <c r="G54" s="12">
        <v>0.65911454518047796</v>
      </c>
      <c r="H54" s="12">
        <v>0.55827984799776009</v>
      </c>
      <c r="I54" s="12">
        <v>0.65911454518047796</v>
      </c>
    </row>
    <row r="55" spans="1:9">
      <c r="A55"/>
      <c r="B55"/>
      <c r="C55"/>
      <c r="D55"/>
      <c r="E55"/>
      <c r="F55"/>
      <c r="I55"/>
    </row>
    <row r="56" spans="1:9">
      <c r="A56" t="s">
        <v>40</v>
      </c>
      <c r="B56">
        <f>C46</f>
        <v>172372227.34785134</v>
      </c>
      <c r="C56"/>
      <c r="D56"/>
      <c r="E56"/>
      <c r="F56"/>
      <c r="I56"/>
    </row>
    <row r="57" spans="1:9">
      <c r="A57"/>
      <c r="B57"/>
      <c r="C57"/>
      <c r="D57"/>
      <c r="E57"/>
      <c r="F57"/>
      <c r="I57"/>
    </row>
    <row r="58" spans="1:9">
      <c r="A58" t="s">
        <v>15</v>
      </c>
      <c r="B58" t="s">
        <v>42</v>
      </c>
      <c r="C58"/>
      <c r="D58"/>
      <c r="E58"/>
      <c r="F58"/>
      <c r="I58"/>
    </row>
    <row r="59" spans="1:9" ht="15" thickBot="1">
      <c r="A59"/>
      <c r="B59"/>
      <c r="C59"/>
      <c r="D59"/>
      <c r="E59"/>
      <c r="F59"/>
      <c r="I59"/>
    </row>
    <row r="60" spans="1:9">
      <c r="A60" s="14" t="s">
        <v>16</v>
      </c>
      <c r="B60" s="14"/>
      <c r="C60"/>
      <c r="D60"/>
      <c r="E60"/>
      <c r="F60"/>
      <c r="I60"/>
    </row>
    <row r="61" spans="1:9">
      <c r="A61" t="s">
        <v>17</v>
      </c>
      <c r="B61">
        <v>0.99694558029998537</v>
      </c>
      <c r="C61"/>
      <c r="D61"/>
      <c r="E61"/>
      <c r="F61"/>
      <c r="I61"/>
    </row>
    <row r="62" spans="1:9">
      <c r="A62" t="s">
        <v>18</v>
      </c>
      <c r="B62">
        <v>0.99390049007967451</v>
      </c>
      <c r="C62"/>
      <c r="D62"/>
      <c r="E62"/>
      <c r="F62"/>
      <c r="I62"/>
    </row>
    <row r="63" spans="1:9">
      <c r="A63" t="s">
        <v>19</v>
      </c>
      <c r="B63">
        <v>0.99366589354427737</v>
      </c>
      <c r="C63"/>
      <c r="D63"/>
      <c r="E63"/>
      <c r="F63"/>
      <c r="I63"/>
    </row>
    <row r="64" spans="1:9">
      <c r="A64" t="s">
        <v>20</v>
      </c>
      <c r="B64">
        <v>3357.6066793391965</v>
      </c>
      <c r="C64"/>
      <c r="D64"/>
      <c r="E64"/>
      <c r="F64"/>
      <c r="I64"/>
    </row>
    <row r="65" spans="1:9" ht="15" thickBot="1">
      <c r="A65" s="12" t="s">
        <v>21</v>
      </c>
      <c r="B65" s="12">
        <v>28</v>
      </c>
      <c r="C65"/>
      <c r="D65"/>
      <c r="E65"/>
      <c r="F65"/>
      <c r="I65"/>
    </row>
    <row r="66" spans="1:9">
      <c r="A66"/>
      <c r="B66"/>
      <c r="C66"/>
      <c r="D66"/>
      <c r="E66"/>
      <c r="F66"/>
      <c r="I66"/>
    </row>
    <row r="67" spans="1:9" ht="15" thickBot="1">
      <c r="A67" t="s">
        <v>22</v>
      </c>
      <c r="B67"/>
      <c r="C67"/>
      <c r="D67"/>
      <c r="E67"/>
      <c r="F67"/>
      <c r="I67"/>
    </row>
    <row r="68" spans="1:9">
      <c r="A68" s="13"/>
      <c r="B68" s="13" t="s">
        <v>27</v>
      </c>
      <c r="C68" s="13" t="s">
        <v>28</v>
      </c>
      <c r="D68" s="13" t="s">
        <v>29</v>
      </c>
      <c r="E68" s="13" t="s">
        <v>30</v>
      </c>
      <c r="F68" s="13" t="s">
        <v>31</v>
      </c>
      <c r="I68"/>
    </row>
    <row r="69" spans="1:9">
      <c r="A69" t="s">
        <v>23</v>
      </c>
      <c r="B69">
        <v>1</v>
      </c>
      <c r="C69">
        <v>47761829181.148277</v>
      </c>
      <c r="D69">
        <v>47761829181.148277</v>
      </c>
      <c r="E69">
        <v>4236.6375462329197</v>
      </c>
      <c r="F69">
        <v>2.51388936682112E-30</v>
      </c>
      <c r="I69"/>
    </row>
    <row r="70" spans="1:9">
      <c r="A70" t="s">
        <v>24</v>
      </c>
      <c r="B70">
        <v>26</v>
      </c>
      <c r="C70">
        <v>293111587.94172281</v>
      </c>
      <c r="D70">
        <v>11273522.613143185</v>
      </c>
      <c r="E70"/>
      <c r="F70"/>
      <c r="I70"/>
    </row>
    <row r="71" spans="1:9" ht="15" thickBot="1">
      <c r="A71" s="12" t="s">
        <v>25</v>
      </c>
      <c r="B71" s="12">
        <v>27</v>
      </c>
      <c r="C71" s="12">
        <v>48054940769.089996</v>
      </c>
      <c r="D71" s="12"/>
      <c r="E71" s="12"/>
      <c r="F71" s="12"/>
      <c r="I71"/>
    </row>
    <row r="72" spans="1:9" ht="15" thickBot="1">
      <c r="A72"/>
      <c r="B72"/>
      <c r="C72"/>
      <c r="D72"/>
      <c r="E72"/>
      <c r="F72"/>
      <c r="I72"/>
    </row>
    <row r="73" spans="1:9">
      <c r="A73" s="13"/>
      <c r="B73" s="13" t="s">
        <v>32</v>
      </c>
      <c r="C73" s="13" t="s">
        <v>20</v>
      </c>
      <c r="D73" s="13" t="s">
        <v>33</v>
      </c>
      <c r="E73" s="13" t="s">
        <v>34</v>
      </c>
      <c r="F73" s="13" t="s">
        <v>35</v>
      </c>
      <c r="G73" s="13" t="s">
        <v>36</v>
      </c>
      <c r="H73" s="13" t="s">
        <v>37</v>
      </c>
      <c r="I73" s="13" t="s">
        <v>38</v>
      </c>
    </row>
    <row r="74" spans="1:9">
      <c r="A74" t="s">
        <v>26</v>
      </c>
      <c r="B74">
        <v>16579.719150039222</v>
      </c>
      <c r="C74">
        <v>3716.0770095408898</v>
      </c>
      <c r="D74">
        <v>4.4616188274547079</v>
      </c>
      <c r="E74">
        <v>1.3919979594347655E-4</v>
      </c>
      <c r="F74">
        <v>8941.2134606639502</v>
      </c>
      <c r="G74">
        <v>24218.224839414492</v>
      </c>
      <c r="H74">
        <v>8941.2134606639502</v>
      </c>
      <c r="I74">
        <v>24218.224839414492</v>
      </c>
    </row>
    <row r="75" spans="1:9" ht="15" thickBot="1">
      <c r="A75" s="12" t="s">
        <v>41</v>
      </c>
      <c r="B75" s="12">
        <v>0.5273444781235509</v>
      </c>
      <c r="C75" s="12">
        <v>8.1018415901662078E-3</v>
      </c>
      <c r="D75" s="12">
        <v>65.089458026879612</v>
      </c>
      <c r="E75" s="12">
        <v>2.513889366821084E-30</v>
      </c>
      <c r="F75" s="12">
        <v>0.5106909042277431</v>
      </c>
      <c r="G75" s="12">
        <v>0.54399805201935869</v>
      </c>
      <c r="H75" s="12">
        <v>0.5106909042277431</v>
      </c>
      <c r="I75" s="12">
        <v>0.54399805201935869</v>
      </c>
    </row>
    <row r="76" spans="1:9">
      <c r="A76"/>
      <c r="B76"/>
      <c r="C76"/>
      <c r="D76"/>
      <c r="E76"/>
      <c r="F76"/>
      <c r="I76"/>
    </row>
    <row r="77" spans="1:9">
      <c r="A77" t="s">
        <v>44</v>
      </c>
      <c r="B77">
        <f>C70</f>
        <v>293111587.94172281</v>
      </c>
      <c r="C77"/>
      <c r="D77"/>
      <c r="E77"/>
      <c r="F77"/>
      <c r="I77"/>
    </row>
    <row r="78" spans="1:9">
      <c r="A78"/>
      <c r="B78"/>
      <c r="C78"/>
      <c r="D78"/>
      <c r="E78"/>
      <c r="F78"/>
      <c r="I78"/>
    </row>
    <row r="79" spans="1:9">
      <c r="A79" t="s">
        <v>40</v>
      </c>
      <c r="B79" s="2">
        <f>B56</f>
        <v>172372227.34785134</v>
      </c>
    </row>
    <row r="80" spans="1:9">
      <c r="A80" t="s">
        <v>44</v>
      </c>
      <c r="B80" s="2">
        <f>B77</f>
        <v>293111587.94172281</v>
      </c>
    </row>
    <row r="82" spans="1:9">
      <c r="A82" s="2" t="s">
        <v>46</v>
      </c>
      <c r="B82" s="2">
        <v>2</v>
      </c>
    </row>
    <row r="83" spans="1:9">
      <c r="A83" s="2" t="s">
        <v>45</v>
      </c>
      <c r="B83" s="2">
        <f>B65</f>
        <v>28</v>
      </c>
    </row>
    <row r="84" spans="1:9">
      <c r="A84" s="2" t="s">
        <v>47</v>
      </c>
      <c r="B84" s="2">
        <v>4</v>
      </c>
    </row>
    <row r="86" spans="1:9">
      <c r="A86" s="2" t="s">
        <v>48</v>
      </c>
      <c r="B86" s="2">
        <f>(B80-B79)/B82</f>
        <v>60369680.296935737</v>
      </c>
      <c r="C86" s="9" t="s">
        <v>50</v>
      </c>
      <c r="D86" s="10">
        <f>B86/B87</f>
        <v>8.405485903495336</v>
      </c>
      <c r="E86" s="10" t="s">
        <v>52</v>
      </c>
    </row>
    <row r="87" spans="1:9">
      <c r="A87" s="2" t="s">
        <v>49</v>
      </c>
      <c r="B87" s="2">
        <f>B79/(B83-B84)</f>
        <v>7182176.1394938054</v>
      </c>
    </row>
    <row r="88" spans="1:9">
      <c r="C88" s="9" t="s">
        <v>51</v>
      </c>
      <c r="D88" s="10">
        <f>FINV(0.05,B82,B83-B84)</f>
        <v>3.4028261053501945</v>
      </c>
    </row>
    <row r="91" spans="1:9">
      <c r="A91" t="s">
        <v>15</v>
      </c>
      <c r="B91" t="s">
        <v>53</v>
      </c>
      <c r="C91"/>
      <c r="D91"/>
      <c r="E91"/>
      <c r="F91"/>
      <c r="I91"/>
    </row>
    <row r="92" spans="1:9" ht="15" thickBot="1">
      <c r="A92"/>
      <c r="B92"/>
      <c r="C92"/>
      <c r="D92"/>
      <c r="E92"/>
      <c r="F92"/>
      <c r="I92"/>
    </row>
    <row r="93" spans="1:9">
      <c r="A93" s="14" t="s">
        <v>16</v>
      </c>
      <c r="B93" s="14"/>
      <c r="C93"/>
      <c r="D93"/>
      <c r="E93"/>
      <c r="F93"/>
      <c r="I93"/>
    </row>
    <row r="94" spans="1:9">
      <c r="A94" t="s">
        <v>17</v>
      </c>
      <c r="B94">
        <v>0.99775954093053931</v>
      </c>
      <c r="C94"/>
      <c r="D94"/>
      <c r="E94"/>
      <c r="F94"/>
      <c r="I94"/>
    </row>
    <row r="95" spans="1:9">
      <c r="A95" t="s">
        <v>18</v>
      </c>
      <c r="B95">
        <v>0.99552410151792048</v>
      </c>
      <c r="C95"/>
      <c r="D95"/>
      <c r="E95"/>
      <c r="F95"/>
      <c r="I95"/>
    </row>
    <row r="96" spans="1:9">
      <c r="A96" t="s">
        <v>19</v>
      </c>
      <c r="B96">
        <v>0.99502677946435603</v>
      </c>
      <c r="C96"/>
      <c r="D96"/>
      <c r="E96"/>
      <c r="F96"/>
      <c r="I96"/>
    </row>
    <row r="97" spans="1:9">
      <c r="A97" t="s">
        <v>20</v>
      </c>
      <c r="B97">
        <v>1732.0889225944925</v>
      </c>
      <c r="C97"/>
      <c r="D97"/>
      <c r="E97"/>
      <c r="F97"/>
      <c r="I97"/>
    </row>
    <row r="98" spans="1:9" ht="15" thickBot="1">
      <c r="A98" s="12" t="s">
        <v>21</v>
      </c>
      <c r="B98" s="12">
        <v>11</v>
      </c>
      <c r="C98"/>
      <c r="D98"/>
      <c r="E98"/>
      <c r="F98"/>
      <c r="I98"/>
    </row>
    <row r="99" spans="1:9">
      <c r="A99"/>
      <c r="B99"/>
      <c r="C99"/>
      <c r="D99"/>
      <c r="E99"/>
      <c r="F99"/>
      <c r="I99"/>
    </row>
    <row r="100" spans="1:9" ht="15" thickBot="1">
      <c r="A100" t="s">
        <v>22</v>
      </c>
      <c r="B100"/>
      <c r="C100"/>
      <c r="D100"/>
      <c r="E100"/>
      <c r="F100"/>
      <c r="I100"/>
    </row>
    <row r="101" spans="1:9">
      <c r="A101" s="13"/>
      <c r="B101" s="13" t="s">
        <v>27</v>
      </c>
      <c r="C101" s="13" t="s">
        <v>28</v>
      </c>
      <c r="D101" s="13" t="s">
        <v>29</v>
      </c>
      <c r="E101" s="13" t="s">
        <v>30</v>
      </c>
      <c r="F101" s="13" t="s">
        <v>31</v>
      </c>
      <c r="I101"/>
    </row>
    <row r="102" spans="1:9">
      <c r="A102" t="s">
        <v>23</v>
      </c>
      <c r="B102">
        <v>1</v>
      </c>
      <c r="C102">
        <v>6005572702.7253017</v>
      </c>
      <c r="D102">
        <v>6005572702.7253017</v>
      </c>
      <c r="E102">
        <v>2001.7694658478026</v>
      </c>
      <c r="F102">
        <v>6.9588474011376525E-12</v>
      </c>
      <c r="I102"/>
    </row>
    <row r="103" spans="1:9">
      <c r="A103" t="s">
        <v>24</v>
      </c>
      <c r="B103">
        <v>9</v>
      </c>
      <c r="C103">
        <v>27001188.321970951</v>
      </c>
      <c r="D103">
        <v>3000132.0357745499</v>
      </c>
      <c r="E103"/>
      <c r="F103"/>
      <c r="I103"/>
    </row>
    <row r="104" spans="1:9" ht="15" thickBot="1">
      <c r="A104" s="12" t="s">
        <v>25</v>
      </c>
      <c r="B104" s="12">
        <v>10</v>
      </c>
      <c r="C104" s="12">
        <v>6032573891.0472727</v>
      </c>
      <c r="D104" s="12"/>
      <c r="E104" s="12"/>
      <c r="F104" s="12"/>
      <c r="I104"/>
    </row>
    <row r="105" spans="1:9" ht="15" thickBot="1">
      <c r="A105"/>
      <c r="B105"/>
      <c r="C105"/>
      <c r="D105"/>
      <c r="E105"/>
      <c r="F105"/>
      <c r="I105"/>
    </row>
    <row r="106" spans="1:9">
      <c r="A106" s="13"/>
      <c r="B106" s="13" t="s">
        <v>32</v>
      </c>
      <c r="C106" s="13" t="s">
        <v>20</v>
      </c>
      <c r="D106" s="13" t="s">
        <v>33</v>
      </c>
      <c r="E106" s="13" t="s">
        <v>34</v>
      </c>
      <c r="F106" s="13" t="s">
        <v>35</v>
      </c>
      <c r="G106" s="13" t="s">
        <v>36</v>
      </c>
      <c r="H106" s="13" t="s">
        <v>37</v>
      </c>
      <c r="I106" s="13" t="s">
        <v>38</v>
      </c>
    </row>
    <row r="107" spans="1:9">
      <c r="A107" t="s">
        <v>26</v>
      </c>
      <c r="B107">
        <v>31288.11343677211</v>
      </c>
      <c r="C107">
        <v>4016.3779375947584</v>
      </c>
      <c r="D107">
        <v>7.7901317861309787</v>
      </c>
      <c r="E107">
        <v>2.7355119106550026E-5</v>
      </c>
      <c r="F107">
        <v>22202.435316737443</v>
      </c>
      <c r="G107">
        <v>40373.791556806776</v>
      </c>
      <c r="H107">
        <v>22202.435316737443</v>
      </c>
      <c r="I107">
        <v>40373.791556806776</v>
      </c>
    </row>
    <row r="108" spans="1:9" ht="15" thickBot="1">
      <c r="A108" s="12" t="s">
        <v>41</v>
      </c>
      <c r="B108" s="12">
        <v>0.48706535956989178</v>
      </c>
      <c r="C108" s="12">
        <v>1.0886297866454104E-2</v>
      </c>
      <c r="D108" s="12">
        <v>44.741138405809501</v>
      </c>
      <c r="E108" s="12">
        <v>6.9588474011376768E-12</v>
      </c>
      <c r="F108" s="12">
        <v>0.46243884287493781</v>
      </c>
      <c r="G108" s="12">
        <v>0.5116918762648458</v>
      </c>
      <c r="H108" s="12">
        <v>0.46243884287493781</v>
      </c>
      <c r="I108" s="12">
        <v>0.5116918762648458</v>
      </c>
    </row>
    <row r="109" spans="1:9">
      <c r="A109"/>
      <c r="B109"/>
      <c r="C109"/>
      <c r="D109"/>
      <c r="E109"/>
      <c r="F109"/>
      <c r="I109"/>
    </row>
    <row r="110" spans="1:9">
      <c r="A110" t="s">
        <v>55</v>
      </c>
      <c r="B110">
        <f>C103</f>
        <v>27001188.321970951</v>
      </c>
      <c r="C110"/>
      <c r="D110"/>
      <c r="E110"/>
      <c r="F110"/>
      <c r="I110"/>
    </row>
    <row r="111" spans="1:9">
      <c r="A111"/>
      <c r="B111"/>
      <c r="C111"/>
      <c r="D111"/>
      <c r="E111"/>
      <c r="F111"/>
      <c r="I111"/>
    </row>
    <row r="112" spans="1:9">
      <c r="A112" t="s">
        <v>15</v>
      </c>
      <c r="B112" t="s">
        <v>56</v>
      </c>
      <c r="C112"/>
      <c r="D112"/>
      <c r="E112"/>
      <c r="F112"/>
      <c r="I112"/>
    </row>
    <row r="113" spans="1:9" ht="15" thickBot="1">
      <c r="A113"/>
      <c r="B113"/>
      <c r="C113"/>
      <c r="D113"/>
      <c r="E113"/>
      <c r="F113"/>
      <c r="I113"/>
    </row>
    <row r="114" spans="1:9">
      <c r="A114" s="14" t="s">
        <v>16</v>
      </c>
      <c r="B114" s="14"/>
      <c r="C114"/>
      <c r="D114"/>
      <c r="E114"/>
      <c r="F114"/>
      <c r="I114"/>
    </row>
    <row r="115" spans="1:9">
      <c r="A115" t="s">
        <v>17</v>
      </c>
      <c r="B115">
        <v>0.98408854654589129</v>
      </c>
      <c r="C115"/>
      <c r="D115"/>
      <c r="E115"/>
      <c r="F115"/>
      <c r="I115"/>
    </row>
    <row r="116" spans="1:9">
      <c r="A116" t="s">
        <v>18</v>
      </c>
      <c r="B116">
        <v>0.9684302674428048</v>
      </c>
      <c r="C116"/>
      <c r="D116"/>
      <c r="E116"/>
      <c r="F116"/>
      <c r="I116"/>
    </row>
    <row r="117" spans="1:9">
      <c r="A117" t="s">
        <v>19</v>
      </c>
      <c r="B117">
        <v>0.96632561860565847</v>
      </c>
      <c r="C117"/>
      <c r="D117"/>
      <c r="E117"/>
      <c r="F117"/>
      <c r="I117"/>
    </row>
    <row r="118" spans="1:9">
      <c r="A118" t="s">
        <v>20</v>
      </c>
      <c r="B118">
        <v>3113.1017653982076</v>
      </c>
      <c r="C118"/>
      <c r="D118"/>
      <c r="E118"/>
      <c r="F118"/>
      <c r="I118"/>
    </row>
    <row r="119" spans="1:9" ht="15" thickBot="1">
      <c r="A119" s="12" t="s">
        <v>21</v>
      </c>
      <c r="B119" s="12">
        <v>17</v>
      </c>
      <c r="C119"/>
      <c r="D119"/>
      <c r="E119"/>
      <c r="F119"/>
      <c r="I119"/>
    </row>
    <row r="120" spans="1:9">
      <c r="A120"/>
      <c r="B120"/>
      <c r="C120"/>
      <c r="D120"/>
      <c r="E120"/>
      <c r="F120"/>
      <c r="I120"/>
    </row>
    <row r="121" spans="1:9" ht="15" thickBot="1">
      <c r="A121" t="s">
        <v>22</v>
      </c>
      <c r="B121"/>
      <c r="C121"/>
      <c r="D121"/>
      <c r="E121"/>
      <c r="F121"/>
      <c r="I121"/>
    </row>
    <row r="122" spans="1:9">
      <c r="A122" s="13"/>
      <c r="B122" s="13" t="s">
        <v>27</v>
      </c>
      <c r="C122" s="13" t="s">
        <v>28</v>
      </c>
      <c r="D122" s="13" t="s">
        <v>29</v>
      </c>
      <c r="E122" s="13" t="s">
        <v>30</v>
      </c>
      <c r="F122" s="13" t="s">
        <v>31</v>
      </c>
      <c r="I122"/>
    </row>
    <row r="123" spans="1:9">
      <c r="A123" t="s">
        <v>23</v>
      </c>
      <c r="B123">
        <v>1</v>
      </c>
      <c r="C123">
        <v>4459388876.5835304</v>
      </c>
      <c r="D123">
        <v>4459388876.5835304</v>
      </c>
      <c r="E123">
        <v>460.13864657625413</v>
      </c>
      <c r="F123">
        <v>1.1411159749256192E-12</v>
      </c>
      <c r="I123"/>
    </row>
    <row r="124" spans="1:9">
      <c r="A124" t="s">
        <v>24</v>
      </c>
      <c r="B124">
        <v>15</v>
      </c>
      <c r="C124">
        <v>145371039.02588156</v>
      </c>
      <c r="D124">
        <v>9691402.6017254367</v>
      </c>
      <c r="E124"/>
      <c r="F124"/>
      <c r="I124"/>
    </row>
    <row r="125" spans="1:9" ht="15" thickBot="1">
      <c r="A125" s="12" t="s">
        <v>25</v>
      </c>
      <c r="B125" s="12">
        <v>16</v>
      </c>
      <c r="C125" s="12">
        <v>4604759915.6094122</v>
      </c>
      <c r="D125" s="12"/>
      <c r="E125" s="12"/>
      <c r="F125" s="12"/>
      <c r="I125"/>
    </row>
    <row r="126" spans="1:9" ht="15" thickBot="1">
      <c r="A126"/>
      <c r="B126"/>
      <c r="C126"/>
      <c r="D126"/>
      <c r="E126"/>
      <c r="F126"/>
      <c r="I126"/>
    </row>
    <row r="127" spans="1:9">
      <c r="A127" s="13"/>
      <c r="B127" s="13" t="s">
        <v>32</v>
      </c>
      <c r="C127" s="13" t="s">
        <v>20</v>
      </c>
      <c r="D127" s="13" t="s">
        <v>33</v>
      </c>
      <c r="E127" s="13" t="s">
        <v>34</v>
      </c>
      <c r="F127" s="13" t="s">
        <v>35</v>
      </c>
      <c r="G127" s="13" t="s">
        <v>36</v>
      </c>
      <c r="H127" s="13" t="s">
        <v>37</v>
      </c>
      <c r="I127" s="13" t="s">
        <v>38</v>
      </c>
    </row>
    <row r="128" spans="1:9">
      <c r="A128" t="s">
        <v>26</v>
      </c>
      <c r="B128">
        <v>-24703.362817179237</v>
      </c>
      <c r="C128">
        <v>14425.452925315403</v>
      </c>
      <c r="D128">
        <v>-1.7124843805650638</v>
      </c>
      <c r="E128">
        <v>0.10739593181253097</v>
      </c>
      <c r="F128">
        <v>-55450.487899336673</v>
      </c>
      <c r="G128">
        <v>6043.7622649781952</v>
      </c>
      <c r="H128">
        <v>-55450.487899336673</v>
      </c>
      <c r="I128">
        <v>6043.7622649781952</v>
      </c>
    </row>
    <row r="129" spans="1:9" ht="15" thickBot="1">
      <c r="A129" s="12" t="s">
        <v>54</v>
      </c>
      <c r="B129" s="12">
        <v>0.60869719658911925</v>
      </c>
      <c r="C129" s="12">
        <v>2.8376377051788384E-2</v>
      </c>
      <c r="D129" s="12">
        <v>21.450842560987077</v>
      </c>
      <c r="E129" s="12">
        <v>1.1411159749256111E-12</v>
      </c>
      <c r="F129" s="12">
        <v>0.54821438061745209</v>
      </c>
      <c r="G129" s="12">
        <v>0.66918001256078641</v>
      </c>
      <c r="H129" s="12">
        <v>0.54821438061745209</v>
      </c>
      <c r="I129" s="12">
        <v>0.66918001256078641</v>
      </c>
    </row>
    <row r="130" spans="1:9">
      <c r="A130"/>
      <c r="B130"/>
      <c r="C130"/>
      <c r="D130"/>
      <c r="E130"/>
      <c r="F130"/>
      <c r="I130"/>
    </row>
    <row r="131" spans="1:9">
      <c r="A131" t="s">
        <v>57</v>
      </c>
      <c r="B131">
        <f>C124</f>
        <v>145371039.02588156</v>
      </c>
      <c r="C131"/>
      <c r="D131"/>
      <c r="E131"/>
      <c r="F131"/>
      <c r="I131"/>
    </row>
    <row r="132" spans="1:9">
      <c r="A132"/>
      <c r="B132"/>
      <c r="C132"/>
      <c r="D132"/>
      <c r="E132"/>
      <c r="F132"/>
      <c r="I132"/>
    </row>
    <row r="133" spans="1:9">
      <c r="A133" t="s">
        <v>55</v>
      </c>
      <c r="B133">
        <f>B110</f>
        <v>27001188.321970951</v>
      </c>
      <c r="C133"/>
      <c r="D133"/>
      <c r="E133"/>
      <c r="F133"/>
      <c r="I133"/>
    </row>
    <row r="134" spans="1:9">
      <c r="A134" t="s">
        <v>57</v>
      </c>
      <c r="B134" s="2">
        <f>B131</f>
        <v>145371039.02588156</v>
      </c>
    </row>
    <row r="136" spans="1:9">
      <c r="A136" s="2" t="s">
        <v>58</v>
      </c>
      <c r="B136" s="2">
        <f>B133+B134</f>
        <v>172372227.3478525</v>
      </c>
    </row>
    <row r="137" spans="1:9">
      <c r="A137" s="2" t="s">
        <v>43</v>
      </c>
      <c r="B137" s="2">
        <f>B77</f>
        <v>293111587.94172281</v>
      </c>
    </row>
    <row r="139" spans="1:9">
      <c r="A139" s="2" t="s">
        <v>46</v>
      </c>
      <c r="B139" s="2">
        <v>2</v>
      </c>
    </row>
    <row r="140" spans="1:9">
      <c r="A140" s="2" t="s">
        <v>45</v>
      </c>
      <c r="B140" s="2">
        <v>28</v>
      </c>
    </row>
    <row r="141" spans="1:9">
      <c r="A141" s="2" t="s">
        <v>47</v>
      </c>
      <c r="B141" s="2">
        <v>4</v>
      </c>
    </row>
  </sheetData>
  <phoneticPr fontId="1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tabSelected="1" workbookViewId="0">
      <selection activeCell="A2" sqref="A2:A6"/>
    </sheetView>
  </sheetViews>
  <sheetFormatPr defaultColWidth="8.75" defaultRowHeight="13.5"/>
  <cols>
    <col min="1" max="16384" width="8.75" style="15"/>
  </cols>
  <sheetData>
    <row r="2" spans="1:1">
      <c r="A2" s="15" t="s">
        <v>59</v>
      </c>
    </row>
    <row r="3" spans="1:1">
      <c r="A3" s="15" t="s">
        <v>62</v>
      </c>
    </row>
    <row r="4" spans="1:1">
      <c r="A4" s="15" t="s">
        <v>63</v>
      </c>
    </row>
    <row r="5" spans="1:1">
      <c r="A5" s="15" t="s">
        <v>60</v>
      </c>
    </row>
    <row r="6" spans="1:1">
      <c r="A6" s="15" t="s">
        <v>61</v>
      </c>
    </row>
  </sheetData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消費関数実質データ</vt:lpstr>
      <vt:lpstr>クレジット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竹内明香</dc:creator>
  <cp:lastModifiedBy>新世社谷口</cp:lastModifiedBy>
  <dcterms:created xsi:type="dcterms:W3CDTF">2011-09-16T09:17:35Z</dcterms:created>
  <dcterms:modified xsi:type="dcterms:W3CDTF">2024-01-12T06:27:50Z</dcterms:modified>
</cp:coreProperties>
</file>